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60" windowWidth="20640" windowHeight="7875" activeTab="0"/>
  </bookViews>
  <sheets>
    <sheet name="AÑO 2019" sheetId="1" r:id="rId1"/>
  </sheets>
  <definedNames>
    <definedName name="Z_00B1AE79_1045_476F_96B8_6CB420398607_.wvu.FilterData" localSheetId="0" hidden="1">'AÑO 2019'!$D$10:$Q$12</definedName>
    <definedName name="Z_020F79E0_FBF9_4E03_A1C4_8DCB5E3C0B5A_.wvu.FilterData" localSheetId="0" hidden="1">'AÑO 2019'!$D$10:$Q$12</definedName>
    <definedName name="Z_03A3AA8A_D54F_41F9_BD2B_146D93876958_.wvu.FilterData" localSheetId="0" hidden="1">'AÑO 2019'!$D$10:$Q$12</definedName>
    <definedName name="Z_03B6A493_59E8_4B7F_B4C6_9BC33386D8E7_.wvu.FilterData" localSheetId="0" hidden="1">'AÑO 2019'!$D$10:$Q$12</definedName>
    <definedName name="Z_0855A606_B2E8_4C40_9419_3BBAB50D21A5_.wvu.FilterData" localSheetId="0" hidden="1">'AÑO 2019'!$D$10:$Q$12</definedName>
    <definedName name="Z_094F8F7F_A564_4891_A3E0_322EA347ADA9_.wvu.Cols" localSheetId="0" hidden="1">'AÑO 2019'!#REF!</definedName>
    <definedName name="Z_094F8F7F_A564_4891_A3E0_322EA347ADA9_.wvu.Rows" localSheetId="0" hidden="1">'AÑO 2019'!#REF!,'AÑO 2019'!#REF!,'AÑO 2019'!#REF!,'AÑO 2019'!#REF!,'AÑO 2019'!#REF!,'AÑO 2019'!#REF!,'AÑO 2019'!#REF!,'AÑO 2019'!#REF!,'AÑO 2019'!#REF!,'AÑO 2019'!#REF!,'AÑO 2019'!#REF!</definedName>
    <definedName name="Z_0D128FC3_9D07_4F24_A635_D9C79D97D7FE_.wvu.FilterData" localSheetId="0" hidden="1">'AÑO 2019'!$D$10:$Q$12</definedName>
    <definedName name="Z_0F4F6F20_5F2A_442F_9ABB_E249DDF483D0_.wvu.FilterData" localSheetId="0" hidden="1">'AÑO 2019'!$D$10:$Q$12</definedName>
    <definedName name="Z_0FB233FD_D81D_4E04_9B00_7FC72F422C3C_.wvu.FilterData" localSheetId="0" hidden="1">'AÑO 2019'!$D$10:$Q$12</definedName>
    <definedName name="Z_1033054B_0D22_4CFB_B43E_9B801F571B73_.wvu.FilterData" localSheetId="0" hidden="1">'AÑO 2019'!$D$10:$Q$12</definedName>
    <definedName name="Z_10CEE9E3_9260_446F_A507_570F9AF857D2_.wvu.FilterData" localSheetId="0" hidden="1">'AÑO 2019'!$D$10:$Q$12</definedName>
    <definedName name="Z_116A5F0D_38CA_4B6F_8DF0_9094DAB12CB6_.wvu.FilterData" localSheetId="0" hidden="1">'AÑO 2019'!$D$10:$Q$12</definedName>
    <definedName name="Z_13F7FE9B_ADD3_4845_8242_FCE58F46197F_.wvu.FilterData" localSheetId="0" hidden="1">'AÑO 2019'!$D$10:$Q$12</definedName>
    <definedName name="Z_18C8BDEE_249C_456C_A9E2_71C887CABF47_.wvu.FilterData" localSheetId="0" hidden="1">'AÑO 2019'!$D$10:$Q$12</definedName>
    <definedName name="Z_18F60DDE_8796_4DE8_9657_5DC51DE76E05_.wvu.FilterData" localSheetId="0" hidden="1">'AÑO 2019'!$D$10:$Q$12</definedName>
    <definedName name="Z_1C209274_6BE5_4CF5_94B0_323FB0F8735B_.wvu.FilterData" localSheetId="0" hidden="1">'AÑO 2019'!$D$10:$Q$12</definedName>
    <definedName name="Z_1CC3C9CA_3DC8_402F_AB6C_C0EEFB7E3B17_.wvu.FilterData" localSheetId="0" hidden="1">'AÑO 2019'!$D$10:$Q$12</definedName>
    <definedName name="Z_1CFA761C_6DAB_4FE5_BAF5_2EA46BE8341D_.wvu.Cols" localSheetId="0" hidden="1">'AÑO 2019'!#REF!,'AÑO 2019'!#REF!</definedName>
    <definedName name="Z_1CFA761C_6DAB_4FE5_BAF5_2EA46BE8341D_.wvu.FilterData" localSheetId="0" hidden="1">'AÑO 2019'!$D$10:$Q$12</definedName>
    <definedName name="Z_1CFA761C_6DAB_4FE5_BAF5_2EA46BE8341D_.wvu.Rows" localSheetId="0" hidden="1">'AÑO 2019'!#REF!,'AÑO 2019'!#REF!,'AÑO 2019'!#REF!,'AÑO 2019'!#REF!,'AÑO 2019'!#REF!,'AÑO 2019'!#REF!,'AÑO 2019'!#REF!,'AÑO 2019'!#REF!,'AÑO 2019'!#REF!,'AÑO 2019'!#REF!</definedName>
    <definedName name="Z_1E5F1456_0C70_4763_A67B_36C9E9A4D94D_.wvu.FilterData" localSheetId="0" hidden="1">'AÑO 2019'!$D$10:$Q$12</definedName>
    <definedName name="Z_1E7D8062_3DA7_4B78_AAC1_8A0CAC666921_.wvu.FilterData" localSheetId="0" hidden="1">'AÑO 2019'!$D$10:$Q$12</definedName>
    <definedName name="Z_2044CEEB_46F4_4095_9684_AF92E27DD802_.wvu.FilterData" localSheetId="0" hidden="1">'AÑO 2019'!$D$10:$Q$12</definedName>
    <definedName name="Z_23BD2C5F_EE20_4DE6_A4C2_E53F492DE302_.wvu.FilterData" localSheetId="0" hidden="1">'AÑO 2019'!$D$10:$Q$12</definedName>
    <definedName name="Z_25560049_A9E5_40D3_9C0E_1D96C7B01821_.wvu.FilterData" localSheetId="0" hidden="1">'AÑO 2019'!$D$10:$Q$12</definedName>
    <definedName name="Z_26791881_7231_47F7_9F37_4C5919BA34A2_.wvu.Cols" localSheetId="0" hidden="1">'AÑO 2019'!#REF!,'AÑO 2019'!#REF!</definedName>
    <definedName name="Z_26791881_7231_47F7_9F37_4C5919BA34A2_.wvu.FilterData" localSheetId="0" hidden="1">'AÑO 2019'!$D$10:$Q$12</definedName>
    <definedName name="Z_26791881_7231_47F7_9F37_4C5919BA34A2_.wvu.Rows" localSheetId="0" hidden="1">'AÑO 2019'!#REF!,'AÑO 2019'!#REF!,'AÑO 2019'!#REF!,'AÑO 2019'!#REF!,'AÑO 2019'!#REF!,'AÑO 2019'!#REF!,'AÑO 2019'!#REF!,'AÑO 2019'!#REF!,'AÑO 2019'!#REF!,'AÑO 2019'!#REF!</definedName>
    <definedName name="Z_26E2302A_5B28_4C74_8020_261BD3A32F51_.wvu.FilterData" localSheetId="0" hidden="1">'AÑO 2019'!$D$10:$Q$12</definedName>
    <definedName name="Z_27B84240_2C0A_43DA_AF7F_6ADC04159BFE_.wvu.FilterData" localSheetId="0" hidden="1">'AÑO 2019'!$D$10:$Q$12</definedName>
    <definedName name="Z_2A275953_8AE0_4AF8_BD5B_A5DCC862F2D9_.wvu.FilterData" localSheetId="0" hidden="1">'AÑO 2019'!$D$10:$Q$12</definedName>
    <definedName name="Z_2BCEE780_1068_49D1_94D7_E2E587882A27_.wvu.Cols" localSheetId="0" hidden="1">'AÑO 2019'!#REF!,'AÑO 2019'!#REF!</definedName>
    <definedName name="Z_2BCEE780_1068_49D1_94D7_E2E587882A27_.wvu.FilterData" localSheetId="0" hidden="1">'AÑO 2019'!$D$10:$Q$12</definedName>
    <definedName name="Z_2BCEE780_1068_49D1_94D7_E2E587882A27_.wvu.Rows" localSheetId="0" hidden="1">'AÑO 2019'!#REF!,'AÑO 2019'!#REF!,'AÑO 2019'!#REF!,'AÑO 2019'!#REF!,'AÑO 2019'!#REF!,'AÑO 2019'!#REF!,'AÑO 2019'!#REF!,'AÑO 2019'!#REF!,'AÑO 2019'!#REF!,'AÑO 2019'!#REF!</definedName>
    <definedName name="Z_2DA25451_C330_4DED_B0C4_FAC9C8CE1CF6_.wvu.FilterData" localSheetId="0" hidden="1">'AÑO 2019'!$D$10:$Q$12</definedName>
    <definedName name="Z_2DA46D78_4D50_42A8_A89D_2585C0365D03_.wvu.FilterData" localSheetId="0" hidden="1">'AÑO 2019'!$D$10:$Q$12</definedName>
    <definedName name="Z_30E40C02_310D_4B92_BDD8_437357476419_.wvu.Cols" localSheetId="0" hidden="1">'AÑO 2019'!#REF!</definedName>
    <definedName name="Z_30E40C02_310D_4B92_BDD8_437357476419_.wvu.FilterData" localSheetId="0" hidden="1">'AÑO 2019'!$D$10:$Q$12</definedName>
    <definedName name="Z_30E40C02_310D_4B92_BDD8_437357476419_.wvu.Rows" localSheetId="0" hidden="1">'AÑO 2019'!#REF!,'AÑO 2019'!#REF!,'AÑO 2019'!#REF!,'AÑO 2019'!#REF!,'AÑO 2019'!#REF!,'AÑO 2019'!#REF!,'AÑO 2019'!#REF!,'AÑO 2019'!#REF!,'AÑO 2019'!#REF!,'AÑO 2019'!#REF!,'AÑO 2019'!#REF!</definedName>
    <definedName name="Z_33867111_96D2_43F0_8180_97BD7D252650_.wvu.FilterData" localSheetId="0" hidden="1">'AÑO 2019'!$D$10:$Q$12</definedName>
    <definedName name="Z_3417559C_2406_41EB_AB3F_AF31C8E2F483_.wvu.Cols" localSheetId="0" hidden="1">'AÑO 2019'!#REF!</definedName>
    <definedName name="Z_3417559C_2406_41EB_AB3F_AF31C8E2F483_.wvu.FilterData" localSheetId="0" hidden="1">'AÑO 2019'!$D$10:$Q$12</definedName>
    <definedName name="Z_3417559C_2406_41EB_AB3F_AF31C8E2F483_.wvu.Rows" localSheetId="0" hidden="1">'AÑO 2019'!#REF!,'AÑO 2019'!#REF!,'AÑO 2019'!#REF!,'AÑO 2019'!#REF!,'AÑO 2019'!#REF!,'AÑO 2019'!#REF!,'AÑO 2019'!#REF!,'AÑO 2019'!#REF!,'AÑO 2019'!#REF!,'AÑO 2019'!#REF!,'AÑO 2019'!#REF!</definedName>
    <definedName name="Z_35BE4891_6A15_4A5F_94AD_2565663C5C13_.wvu.FilterData" localSheetId="0" hidden="1">'AÑO 2019'!$D$10:$Q$12</definedName>
    <definedName name="Z_39F7BB4B_2B49_43B3_A6E9_647083418980_.wvu.FilterData" localSheetId="0" hidden="1">'AÑO 2019'!$D$10:$Q$12</definedName>
    <definedName name="Z_3AFC903D_147C_4C1D_82AE_6EC3334A0860_.wvu.FilterData" localSheetId="0" hidden="1">'AÑO 2019'!$D$10:$Q$12</definedName>
    <definedName name="Z_3B3F4677_15B8_4E25_95B4_4755D131C296_.wvu.Cols" localSheetId="0" hidden="1">'AÑO 2019'!#REF!</definedName>
    <definedName name="Z_3B3F4677_15B8_4E25_95B4_4755D131C296_.wvu.FilterData" localSheetId="0" hidden="1">'AÑO 2019'!$D$10:$Q$12</definedName>
    <definedName name="Z_3B3F4677_15B8_4E25_95B4_4755D131C296_.wvu.Rows" localSheetId="0" hidden="1">'AÑO 2019'!#REF!,'AÑO 2019'!#REF!,'AÑO 2019'!#REF!,'AÑO 2019'!#REF!,'AÑO 2019'!#REF!,'AÑO 2019'!#REF!,'AÑO 2019'!#REF!,'AÑO 2019'!#REF!,'AÑO 2019'!#REF!,'AÑO 2019'!#REF!,'AÑO 2019'!#REF!</definedName>
    <definedName name="Z_3D9858F3_8054_46AD_AB19_AE892C062549_.wvu.FilterData" localSheetId="0" hidden="1">'AÑO 2019'!$D$10:$Q$12</definedName>
    <definedName name="Z_3E824380_465E_4756_8838_B2389A76362A_.wvu.FilterData" localSheetId="0" hidden="1">'AÑO 2019'!$D$10:$Q$12</definedName>
    <definedName name="Z_40E91479_983A_45B2_AB65_6A59F51889BD_.wvu.FilterData" localSheetId="0" hidden="1">'AÑO 2019'!$D$10:$Q$12</definedName>
    <definedName name="Z_4112ECD3_D8B4_4289_85AE_D854A48779C3_.wvu.Cols" localSheetId="0" hidden="1">'AÑO 2019'!#REF!,'AÑO 2019'!#REF!</definedName>
    <definedName name="Z_4112ECD3_D8B4_4289_85AE_D854A48779C3_.wvu.FilterData" localSheetId="0" hidden="1">'AÑO 2019'!$D$10:$Q$12</definedName>
    <definedName name="Z_4112ECD3_D8B4_4289_85AE_D854A48779C3_.wvu.Rows" localSheetId="0" hidden="1">'AÑO 2019'!#REF!,'AÑO 2019'!#REF!,'AÑO 2019'!#REF!,'AÑO 2019'!#REF!,'AÑO 2019'!#REF!,'AÑO 2019'!#REF!,'AÑO 2019'!#REF!,'AÑO 2019'!#REF!,'AÑO 2019'!#REF!,'AÑO 2019'!#REF!</definedName>
    <definedName name="Z_4387C922_BDE9_4957_8CF6_DFF01F309B50_.wvu.FilterData" localSheetId="0" hidden="1">'AÑO 2019'!$D$10:$Q$12</definedName>
    <definedName name="Z_45327EB2_0673_4ADF_9F30_EF67DE3C7B97_.wvu.Cols" localSheetId="0" hidden="1">'AÑO 2019'!#REF!,'AÑO 2019'!#REF!</definedName>
    <definedName name="Z_45327EB2_0673_4ADF_9F30_EF67DE3C7B97_.wvu.FilterData" localSheetId="0" hidden="1">'AÑO 2019'!$D$10:$Q$12</definedName>
    <definedName name="Z_45327EB2_0673_4ADF_9F30_EF67DE3C7B97_.wvu.Rows" localSheetId="0" hidden="1">'AÑO 2019'!#REF!,'AÑO 2019'!#REF!,'AÑO 2019'!#REF!,'AÑO 2019'!#REF!,'AÑO 2019'!#REF!,'AÑO 2019'!#REF!,'AÑO 2019'!#REF!,'AÑO 2019'!#REF!,'AÑO 2019'!#REF!,'AÑO 2019'!#REF!</definedName>
    <definedName name="Z_45E6CEA1_C3B6_43EA_95C9_80CC3752AA99_.wvu.FilterData" localSheetId="0" hidden="1">'AÑO 2019'!$D$10:$Q$12</definedName>
    <definedName name="Z_48442316_CA3E_40A4_B8E7_B9B895343AFC_.wvu.FilterData" localSheetId="0" hidden="1">'AÑO 2019'!$D$10:$Q$12</definedName>
    <definedName name="Z_4A11A11A_AAF1_48D0_A76A_205D91C1D6F6_.wvu.FilterData" localSheetId="0" hidden="1">'AÑO 2019'!$D$10:$Q$12</definedName>
    <definedName name="Z_4C1A7E30_A586_4920_B533_3ADEE7E5D18A_.wvu.Cols" localSheetId="0" hidden="1">'AÑO 2019'!#REF!,'AÑO 2019'!#REF!</definedName>
    <definedName name="Z_4C1A7E30_A586_4920_B533_3ADEE7E5D18A_.wvu.FilterData" localSheetId="0" hidden="1">'AÑO 2019'!$D$10:$Q$12</definedName>
    <definedName name="Z_4C1A7E30_A586_4920_B533_3ADEE7E5D18A_.wvu.Rows" localSheetId="0" hidden="1">'AÑO 2019'!#REF!,'AÑO 2019'!#REF!,'AÑO 2019'!#REF!,'AÑO 2019'!#REF!,'AÑO 2019'!#REF!,'AÑO 2019'!#REF!,'AÑO 2019'!#REF!,'AÑO 2019'!#REF!,'AÑO 2019'!#REF!,'AÑO 2019'!#REF!</definedName>
    <definedName name="Z_4DA81071_2340_4EF1_9FA0_EA8ED4E420A4_.wvu.Cols" localSheetId="0" hidden="1">'AÑO 2019'!#REF!,'AÑO 2019'!#REF!</definedName>
    <definedName name="Z_4DA81071_2340_4EF1_9FA0_EA8ED4E420A4_.wvu.FilterData" localSheetId="0" hidden="1">'AÑO 2019'!$D$10:$Q$12</definedName>
    <definedName name="Z_4DA81071_2340_4EF1_9FA0_EA8ED4E420A4_.wvu.Rows" localSheetId="0" hidden="1">'AÑO 2019'!#REF!,'AÑO 2019'!#REF!,'AÑO 2019'!#REF!,'AÑO 2019'!#REF!,'AÑO 2019'!#REF!,'AÑO 2019'!#REF!,'AÑO 2019'!#REF!,'AÑO 2019'!#REF!,'AÑO 2019'!#REF!,'AÑO 2019'!#REF!</definedName>
    <definedName name="Z_4E370A6D_3561_483F_BFBA_C0A8D87F538D_.wvu.Cols" localSheetId="0" hidden="1">'AÑO 2019'!#REF!,'AÑO 2019'!#REF!</definedName>
    <definedName name="Z_4E370A6D_3561_483F_BFBA_C0A8D87F538D_.wvu.FilterData" localSheetId="0" hidden="1">'AÑO 2019'!$D$10:$Q$12</definedName>
    <definedName name="Z_4E370A6D_3561_483F_BFBA_C0A8D87F538D_.wvu.Rows" localSheetId="0" hidden="1">'AÑO 2019'!#REF!,'AÑO 2019'!#REF!,'AÑO 2019'!#REF!,'AÑO 2019'!#REF!,'AÑO 2019'!#REF!,'AÑO 2019'!#REF!,'AÑO 2019'!#REF!,'AÑO 2019'!#REF!,'AÑO 2019'!#REF!,'AÑO 2019'!#REF!</definedName>
    <definedName name="Z_505FEC64_5C52_4145_90AE_810315785BBE_.wvu.FilterData" localSheetId="0" hidden="1">'AÑO 2019'!$D$10:$Q$12</definedName>
    <definedName name="Z_51FF6254_F3DA_4B2B_B170_3B2A4048C206_.wvu.FilterData" localSheetId="0" hidden="1">'AÑO 2019'!$D$10:$Q$12</definedName>
    <definedName name="Z_53717CE0_C231_4980_9E7F_41DF01BBEA84_.wvu.FilterData" localSheetId="0" hidden="1">'AÑO 2019'!$D$10:$Q$12</definedName>
    <definedName name="Z_5440F72E_782F_4371_94AF_B647122304CB_.wvu.FilterData" localSheetId="0" hidden="1">'AÑO 2019'!$D$10:$Q$12</definedName>
    <definedName name="Z_54B9C6FC_94A2_4279_B474_55E36015A0A7_.wvu.FilterData" localSheetId="0" hidden="1">'AÑO 2019'!$D$10:$Q$12</definedName>
    <definedName name="Z_56A57C06_3311_4AEC_BCCA_65EDA156CF99_.wvu.FilterData" localSheetId="0" hidden="1">'AÑO 2019'!$D$10:$Q$12</definedName>
    <definedName name="Z_579F9EB4_C3D2_4EA1_B1CF_1029FAD59354_.wvu.Cols" localSheetId="0" hidden="1">'AÑO 2019'!#REF!</definedName>
    <definedName name="Z_579F9EB4_C3D2_4EA1_B1CF_1029FAD59354_.wvu.FilterData" localSheetId="0" hidden="1">'AÑO 2019'!$D$10:$Q$12</definedName>
    <definedName name="Z_579F9EB4_C3D2_4EA1_B1CF_1029FAD59354_.wvu.Rows" localSheetId="0" hidden="1">'AÑO 2019'!#REF!,'AÑO 2019'!#REF!,'AÑO 2019'!#REF!,'AÑO 2019'!#REF!,'AÑO 2019'!#REF!,'AÑO 2019'!#REF!,'AÑO 2019'!#REF!,'AÑO 2019'!#REF!,'AÑO 2019'!#REF!,'AÑO 2019'!#REF!,'AÑO 2019'!#REF!</definedName>
    <definedName name="Z_5B150882_A65A_4A93_839F_76B6158C9D7F_.wvu.Cols" localSheetId="0" hidden="1">'AÑO 2019'!#REF!,'AÑO 2019'!#REF!</definedName>
    <definedName name="Z_5B150882_A65A_4A93_839F_76B6158C9D7F_.wvu.FilterData" localSheetId="0" hidden="1">'AÑO 2019'!$D$10:$Q$12</definedName>
    <definedName name="Z_5B150882_A65A_4A93_839F_76B6158C9D7F_.wvu.Rows" localSheetId="0" hidden="1">'AÑO 2019'!#REF!,'AÑO 2019'!#REF!,'AÑO 2019'!#REF!,'AÑO 2019'!#REF!,'AÑO 2019'!#REF!,'AÑO 2019'!#REF!,'AÑO 2019'!#REF!,'AÑO 2019'!#REF!,'AÑO 2019'!#REF!,'AÑO 2019'!#REF!</definedName>
    <definedName name="Z_5E9010C5_1208_4B1D_BC56_A2A4276C4257_.wvu.FilterData" localSheetId="0" hidden="1">'AÑO 2019'!$D$10:$Q$12</definedName>
    <definedName name="Z_5F499B5C_FA04_4E71_A802_36D730B54894_.wvu.FilterData" localSheetId="0" hidden="1">'AÑO 2019'!$D$10:$Q$12</definedName>
    <definedName name="Z_611BB258_84C7_416C_A256_33F48BEDD0BD_.wvu.FilterData" localSheetId="0" hidden="1">'AÑO 2019'!$D$10:$Q$12</definedName>
    <definedName name="Z_618CCA5A_005F_4B95_9762_830C59CC3D44_.wvu.FilterData" localSheetId="0" hidden="1">'AÑO 2019'!$D$10:$Q$12</definedName>
    <definedName name="Z_636B7833_8D9C_4922_82B3_7F786F7B51D9_.wvu.Cols" localSheetId="0" hidden="1">'AÑO 2019'!#REF!,'AÑO 2019'!#REF!</definedName>
    <definedName name="Z_636B7833_8D9C_4922_82B3_7F786F7B51D9_.wvu.FilterData" localSheetId="0" hidden="1">'AÑO 2019'!$D$10:$Q$12</definedName>
    <definedName name="Z_636B7833_8D9C_4922_82B3_7F786F7B51D9_.wvu.Rows" localSheetId="0" hidden="1">'AÑO 2019'!#REF!,'AÑO 2019'!#REF!,'AÑO 2019'!#REF!,'AÑO 2019'!#REF!,'AÑO 2019'!#REF!,'AÑO 2019'!#REF!,'AÑO 2019'!#REF!,'AÑO 2019'!#REF!,'AÑO 2019'!#REF!,'AÑO 2019'!#REF!</definedName>
    <definedName name="Z_65189777_4623_4EB4_87BF_4FB461764DB4_.wvu.FilterData" localSheetId="0" hidden="1">'AÑO 2019'!$D$10:$Q$12</definedName>
    <definedName name="Z_6AE20A66_2146_4E82_BFC2_D82E95D7A45E_.wvu.Cols" localSheetId="0" hidden="1">'AÑO 2019'!#REF!</definedName>
    <definedName name="Z_6AE20A66_2146_4E82_BFC2_D82E95D7A45E_.wvu.FilterData" localSheetId="0" hidden="1">'AÑO 2019'!$D$10:$Q$12</definedName>
    <definedName name="Z_6AE20A66_2146_4E82_BFC2_D82E95D7A45E_.wvu.Rows" localSheetId="0" hidden="1">'AÑO 2019'!#REF!,'AÑO 2019'!#REF!,'AÑO 2019'!#REF!,'AÑO 2019'!#REF!,'AÑO 2019'!#REF!,'AÑO 2019'!#REF!,'AÑO 2019'!#REF!,'AÑO 2019'!#REF!,'AÑO 2019'!#REF!,'AÑO 2019'!#REF!,'AÑO 2019'!#REF!</definedName>
    <definedName name="Z_6C274AF8_1CF3_4E04_B745_3A8E9D65E150_.wvu.FilterData" localSheetId="0" hidden="1">'AÑO 2019'!$D$10:$Q$12</definedName>
    <definedName name="Z_6D07EAEA_D988_4CE1_9BB8_45323A235839_.wvu.FilterData" localSheetId="0" hidden="1">'AÑO 2019'!$D$10:$Q$12</definedName>
    <definedName name="Z_6E00D1B8_D294_4B11_B32B_7F9283D54BF4_.wvu.FilterData" localSheetId="0" hidden="1">'AÑO 2019'!$D$10:$Q$12</definedName>
    <definedName name="Z_6FFCE4A7_F1C0_40FE_BC8E_BDA797C65041_.wvu.FilterData" localSheetId="0" hidden="1">'AÑO 2019'!$D$10:$Q$12</definedName>
    <definedName name="Z_70E0A89E_E444_4514_A724_0BA767928869_.wvu.FilterData" localSheetId="0" hidden="1">'AÑO 2019'!$D$10:$Q$12</definedName>
    <definedName name="Z_7A5DC932_6799_40FB_8ABD_5229C4E10F2E_.wvu.FilterData" localSheetId="0" hidden="1">'AÑO 2019'!$D$10:$Q$12</definedName>
    <definedName name="Z_7E79A9D5_D5C0_409C_B45A_2F57E29B0BC5_.wvu.FilterData" localSheetId="0" hidden="1">'AÑO 2019'!$D$10:$Q$12</definedName>
    <definedName name="Z_7F60AC1C_9C9C_4D15_97C6_213CDA7109A4_.wvu.FilterData" localSheetId="0" hidden="1">'AÑO 2019'!$D$10:$Q$12</definedName>
    <definedName name="Z_84F75B24_8864_4106_AA39_FE50D3FE0B65_.wvu.FilterData" localSheetId="0" hidden="1">'AÑO 2019'!$D$10:$Q$12</definedName>
    <definedName name="Z_8661CE7D_E5B7_40F9_BE1B_177D09391248_.wvu.FilterData" localSheetId="0" hidden="1">'AÑO 2019'!$D$10:$Q$12</definedName>
    <definedName name="Z_891123ED_4D35_4801_B7B7_97F657815D29_.wvu.FilterData" localSheetId="0" hidden="1">'AÑO 2019'!$D$10:$Q$12</definedName>
    <definedName name="Z_8B0E5712_8794_4F4B_8D54_248C728F208F_.wvu.Cols" localSheetId="0" hidden="1">'AÑO 2019'!#REF!,'AÑO 2019'!#REF!</definedName>
    <definedName name="Z_8B0E5712_8794_4F4B_8D54_248C728F208F_.wvu.FilterData" localSheetId="0" hidden="1">'AÑO 2019'!$D$10:$Q$12</definedName>
    <definedName name="Z_8B0E5712_8794_4F4B_8D54_248C728F208F_.wvu.Rows" localSheetId="0" hidden="1">'AÑO 2019'!#REF!,'AÑO 2019'!#REF!,'AÑO 2019'!#REF!,'AÑO 2019'!#REF!,'AÑO 2019'!#REF!,'AÑO 2019'!#REF!,'AÑO 2019'!#REF!,'AÑO 2019'!#REF!,'AÑO 2019'!#REF!,'AÑO 2019'!#REF!</definedName>
    <definedName name="Z_8D75C97A_E612_4E63_A681_BEF61ED931A9_.wvu.FilterData" localSheetId="0" hidden="1">'AÑO 2019'!$D$10:$Q$12</definedName>
    <definedName name="Z_90571395_0214_4598_BAB9_56F7BEC5CE65_.wvu.Cols" localSheetId="0" hidden="1">'AÑO 2019'!#REF!,'AÑO 2019'!#REF!</definedName>
    <definedName name="Z_90571395_0214_4598_BAB9_56F7BEC5CE65_.wvu.FilterData" localSheetId="0" hidden="1">'AÑO 2019'!$D$10:$Q$12</definedName>
    <definedName name="Z_90571395_0214_4598_BAB9_56F7BEC5CE65_.wvu.Rows" localSheetId="0" hidden="1">'AÑO 2019'!#REF!,'AÑO 2019'!#REF!,'AÑO 2019'!#REF!,'AÑO 2019'!#REF!,'AÑO 2019'!#REF!,'AÑO 2019'!#REF!,'AÑO 2019'!#REF!,'AÑO 2019'!#REF!,'AÑO 2019'!#REF!,'AÑO 2019'!#REF!</definedName>
    <definedName name="Z_90D6549F_A6FA_4AF0_850E_28EBC0D1A194_.wvu.FilterData" localSheetId="0" hidden="1">'AÑO 2019'!$D$10:$Q$12</definedName>
    <definedName name="Z_91B8337C_7FCC_447F_A7A4_A9BD6B7ABB1E_.wvu.FilterData" localSheetId="0" hidden="1">'AÑO 2019'!$D$10:$Q$12</definedName>
    <definedName name="Z_91F73CDC_8C37_457B_932E_BB76DBEC8F10_.wvu.FilterData" localSheetId="0" hidden="1">'AÑO 2019'!$D$10:$Q$12</definedName>
    <definedName name="Z_9248C7D8_5ECD_4CFC_986D_C94B9749C71D_.wvu.FilterData" localSheetId="0" hidden="1">'AÑO 2019'!$D$10:$Q$12</definedName>
    <definedName name="Z_9291E7FE_9E88_446D_9C9C_90944F8DEC86_.wvu.FilterData" localSheetId="0" hidden="1">'AÑO 2019'!$D$10:$Q$12</definedName>
    <definedName name="Z_92EDB8A7_D076_45D9_B605_48907CE51BD9_.wvu.FilterData" localSheetId="0" hidden="1">'AÑO 2019'!$D$10:$Q$12</definedName>
    <definedName name="Z_9366E7D3_8438_4B31_BEF3_959BC3E26D35_.wvu.FilterData" localSheetId="0" hidden="1">'AÑO 2019'!$D$10:$Q$12</definedName>
    <definedName name="Z_9608AB6C_4ACF_4220_84AA_98074DB2AA16_.wvu.FilterData" localSheetId="0" hidden="1">'AÑO 2019'!$D$10:$Q$12</definedName>
    <definedName name="Z_965CD229_B8A3_4E6A_8147_59F956F1735F_.wvu.FilterData" localSheetId="0" hidden="1">'AÑO 2019'!$D$10:$Q$12</definedName>
    <definedName name="Z_969D2A4E_EF30_4407_933E_91FE26271A0E_.wvu.Cols" localSheetId="0" hidden="1">'AÑO 2019'!#REF!,'AÑO 2019'!#REF!</definedName>
    <definedName name="Z_969D2A4E_EF30_4407_933E_91FE26271A0E_.wvu.Rows" localSheetId="0" hidden="1">'AÑO 2019'!#REF!,'AÑO 2019'!#REF!,'AÑO 2019'!#REF!,'AÑO 2019'!#REF!,'AÑO 2019'!#REF!,'AÑO 2019'!#REF!,'AÑO 2019'!#REF!,'AÑO 2019'!#REF!,'AÑO 2019'!#REF!,'AÑO 2019'!#REF!</definedName>
    <definedName name="Z_97382386_E442_4193_B9ED_EDC11D8DCD0A_.wvu.FilterData" localSheetId="0" hidden="1">'AÑO 2019'!$D$10:$Q$12</definedName>
    <definedName name="Z_98A4542C_D742_426F_868C_5CD943340448_.wvu.FilterData" localSheetId="0" hidden="1">'AÑO 2019'!$D$10:$Q$12</definedName>
    <definedName name="Z_993AC5F6_DCE9_4ED0_9A95_912A646ACDFE_.wvu.Cols" localSheetId="0" hidden="1">'AÑO 2019'!$D:$G</definedName>
    <definedName name="Z_993AC5F6_DCE9_4ED0_9A95_912A646ACDFE_.wvu.FilterData" localSheetId="0" hidden="1">'AÑO 2019'!$D$10:$Q$12</definedName>
    <definedName name="Z_9CDA830F_0969_4C91_BDA8_C8AB201F6A5D_.wvu.FilterData" localSheetId="0" hidden="1">'AÑO 2019'!$D$10:$Q$12</definedName>
    <definedName name="Z_9FAE3428_9001_4726_8E3D_46AAC3CAEF96_.wvu.FilterData" localSheetId="0" hidden="1">'AÑO 2019'!$D$10:$Q$12</definedName>
    <definedName name="Z_A1B58597_DB62_4F8B_B513_9F4F8CA88BF3_.wvu.FilterData" localSheetId="0" hidden="1">'AÑO 2019'!$D$10:$Q$12</definedName>
    <definedName name="Z_A3A7D0A3_C051_46BD_B442_5D9F02720A97_.wvu.FilterData" localSheetId="0" hidden="1">'AÑO 2019'!$D$10:$Q$12</definedName>
    <definedName name="Z_A89374E4_2890_40E0_A3B2_8DAADA9E86DA_.wvu.FilterData" localSheetId="0" hidden="1">'AÑO 2019'!$D$10:$Q$12</definedName>
    <definedName name="Z_AB749A32_4CC3_4885_854C_ACB610FE2E81_.wvu.FilterData" localSheetId="0" hidden="1">'AÑO 2019'!$D$10:$Q$12</definedName>
    <definedName name="Z_B1232172_73F0_44A3_B811_A1F3B747AE86_.wvu.Cols" localSheetId="0" hidden="1">'AÑO 2019'!#REF!,'AÑO 2019'!#REF!</definedName>
    <definedName name="Z_B1232172_73F0_44A3_B811_A1F3B747AE86_.wvu.FilterData" localSheetId="0" hidden="1">'AÑO 2019'!$D$10:$Q$12</definedName>
    <definedName name="Z_B1232172_73F0_44A3_B811_A1F3B747AE86_.wvu.Rows" localSheetId="0" hidden="1">'AÑO 2019'!#REF!,'AÑO 2019'!#REF!,'AÑO 2019'!#REF!,'AÑO 2019'!#REF!,'AÑO 2019'!#REF!,'AÑO 2019'!#REF!,'AÑO 2019'!#REF!,'AÑO 2019'!#REF!,'AÑO 2019'!#REF!,'AÑO 2019'!#REF!</definedName>
    <definedName name="Z_B1AB4C50_B221_4ED0_9374_6EADFED7CABA_.wvu.FilterData" localSheetId="0" hidden="1">'AÑO 2019'!$D$10:$Q$12</definedName>
    <definedName name="Z_B1EA545F_C4ED_4D24_9D13_3C575475133A_.wvu.FilterData" localSheetId="0" hidden="1">'AÑO 2019'!$D$10:$Q$12</definedName>
    <definedName name="Z_B42AC2D7_C2EC_429A_B775_C5C024E57C5A_.wvu.FilterData" localSheetId="0" hidden="1">'AÑO 2019'!$D$10:$Q$12</definedName>
    <definedName name="Z_B69BEFEB_E86A_48EA_B457_C6A5A4D8169D_.wvu.FilterData" localSheetId="0" hidden="1">'AÑO 2019'!$D$10:$Q$12</definedName>
    <definedName name="Z_B926FDD8_7DF4_4F00_9575_F166C0EB0B80_.wvu.FilterData" localSheetId="0" hidden="1">'AÑO 2019'!$D$10:$Q$12</definedName>
    <definedName name="Z_C0A7EE85_5313_49A6_B39B_47A110FBCCAB_.wvu.FilterData" localSheetId="0" hidden="1">'AÑO 2019'!$D$10:$Q$12</definedName>
    <definedName name="Z_C0FD725B_C955_4BD9_BA64_5A570C1B89E5_.wvu.Cols" localSheetId="0" hidden="1">'AÑO 2019'!#REF!</definedName>
    <definedName name="Z_C0FD725B_C955_4BD9_BA64_5A570C1B89E5_.wvu.Rows" localSheetId="0" hidden="1">'AÑO 2019'!#REF!,'AÑO 2019'!#REF!,'AÑO 2019'!#REF!,'AÑO 2019'!#REF!,'AÑO 2019'!#REF!,'AÑO 2019'!#REF!,'AÑO 2019'!#REF!,'AÑO 2019'!#REF!,'AÑO 2019'!#REF!,'AÑO 2019'!#REF!,'AÑO 2019'!#REF!</definedName>
    <definedName name="Z_C1A55B84_ADBB_4591_AB6F_E306ABBB36AE_.wvu.FilterData" localSheetId="0" hidden="1">'AÑO 2019'!$D$10:$Q$12</definedName>
    <definedName name="Z_C567DFE0_0BB7_4F06_A0C8_B0964B0AC1BE_.wvu.FilterData" localSheetId="0" hidden="1">'AÑO 2019'!$D$10:$Q$12</definedName>
    <definedName name="Z_C6EF2A43_4D60_4D1F_9D2D_10A22F147C68_.wvu.FilterData" localSheetId="0" hidden="1">'AÑO 2019'!$D$10:$Q$12</definedName>
    <definedName name="Z_C7D4B8A0_99E3_493D_9F4F_A93E124CDA15_.wvu.FilterData" localSheetId="0" hidden="1">'AÑO 2019'!$D$10:$Q$12</definedName>
    <definedName name="Z_C80C47C8_AC23_48F1_B023_1FC799360E96_.wvu.FilterData" localSheetId="0" hidden="1">'AÑO 2019'!$D$10:$Q$12</definedName>
    <definedName name="Z_C83A193A_2C65_445E_AA48_02B4E53E0A46_.wvu.FilterData" localSheetId="0" hidden="1">'AÑO 2019'!$D$10:$Q$12</definedName>
    <definedName name="Z_CC6A0D3B_01A9_4B14_846C_9A1C7A2A68F4_.wvu.FilterData" localSheetId="0" hidden="1">'AÑO 2019'!$D$10:$Q$12</definedName>
    <definedName name="Z_CD708F7A_7EA4_4949_8273_5E692721E006_.wvu.FilterData" localSheetId="0" hidden="1">'AÑO 2019'!$D$10:$Q$12</definedName>
    <definedName name="Z_CEC1368B_3E36_4FC0_99A1_92B9798E0FBF_.wvu.FilterData" localSheetId="0" hidden="1">'AÑO 2019'!$D$10:$Q$12</definedName>
    <definedName name="Z_CF5AABDD_1AF8_4871_9B62_6BDE3594F849_.wvu.Cols" localSheetId="0" hidden="1">'AÑO 2019'!#REF!,'AÑO 2019'!#REF!</definedName>
    <definedName name="Z_CF5AABDD_1AF8_4871_9B62_6BDE3594F849_.wvu.FilterData" localSheetId="0" hidden="1">'AÑO 2019'!$D$10:$Q$12</definedName>
    <definedName name="Z_CF5AABDD_1AF8_4871_9B62_6BDE3594F849_.wvu.Rows" localSheetId="0" hidden="1">'AÑO 2019'!#REF!,'AÑO 2019'!#REF!,'AÑO 2019'!#REF!,'AÑO 2019'!#REF!,'AÑO 2019'!#REF!,'AÑO 2019'!#REF!,'AÑO 2019'!#REF!,'AÑO 2019'!#REF!,'AÑO 2019'!#REF!,'AÑO 2019'!#REF!</definedName>
    <definedName name="Z_D2FFF42F_3891_4FE9_9347_0C030625C659_.wvu.Cols" localSheetId="0" hidden="1">'AÑO 2019'!#REF!,'AÑO 2019'!#REF!</definedName>
    <definedName name="Z_D2FFF42F_3891_4FE9_9347_0C030625C659_.wvu.FilterData" localSheetId="0" hidden="1">'AÑO 2019'!$D$10:$Q$12</definedName>
    <definedName name="Z_D2FFF42F_3891_4FE9_9347_0C030625C659_.wvu.Rows" localSheetId="0" hidden="1">'AÑO 2019'!#REF!,'AÑO 2019'!#REF!,'AÑO 2019'!#REF!,'AÑO 2019'!#REF!,'AÑO 2019'!#REF!,'AÑO 2019'!#REF!,'AÑO 2019'!#REF!,'AÑO 2019'!#REF!,'AÑO 2019'!#REF!,'AÑO 2019'!#REF!</definedName>
    <definedName name="Z_D3AEB9A1_4D33_43CB_8771_B703FD4BA570_.wvu.FilterData" localSheetId="0" hidden="1">'AÑO 2019'!$D$10:$Q$12</definedName>
    <definedName name="Z_DCF8F2F5_5918_4129_A36B_8731FE84744B_.wvu.FilterData" localSheetId="0" hidden="1">'AÑO 2019'!$D$10:$Q$12</definedName>
    <definedName name="Z_DED5A288_27C3_4FB2_990A_2893E25F477A_.wvu.FilterData" localSheetId="0" hidden="1">'AÑO 2019'!$D$10:$Q$12</definedName>
    <definedName name="Z_E12D5B08_1BBF_469B_BA66_480D2106588B_.wvu.FilterData" localSheetId="0" hidden="1">'AÑO 2019'!$D$10:$Q$12</definedName>
    <definedName name="Z_E4C17F3A_0D4A_46C4_9F5E_7CCB01AA8652_.wvu.FilterData" localSheetId="0" hidden="1">'AÑO 2019'!$D$10:$Q$12</definedName>
    <definedName name="Z_E61A6CC9_7512_40C0_82EE_470551A829BA_.wvu.FilterData" localSheetId="0" hidden="1">'AÑO 2019'!$D$10:$Q$12</definedName>
    <definedName name="Z_E702C83E_26E5_49AF_9074_B71BF2D7E45D_.wvu.FilterData" localSheetId="0" hidden="1">'AÑO 2019'!$D$10:$Q$12</definedName>
    <definedName name="Z_E81DB5AF_2D9C_46E6_8EC3_FBD7D22D173B_.wvu.FilterData" localSheetId="0" hidden="1">'AÑO 2019'!$D$10:$Q$12</definedName>
    <definedName name="Z_E9DC6D9B_3A29_4242_862F_24EEAF9AA4D9_.wvu.FilterData" localSheetId="0" hidden="1">'AÑO 2019'!$D$10:$Q$12</definedName>
    <definedName name="Z_EBC78784_A8E3_4F20_8237_A45FE31AC802_.wvu.FilterData" localSheetId="0" hidden="1">'AÑO 2019'!$D$10:$Q$12</definedName>
    <definedName name="Z_EC407AAB_EBDF_48B3_88B8_32B2D2CEB937_.wvu.FilterData" localSheetId="0" hidden="1">'AÑO 2019'!$D$10:$Q$12</definedName>
    <definedName name="Z_F0214AAB_8664_4B58_A53B_677965E0CFE5_.wvu.FilterData" localSheetId="0" hidden="1">'AÑO 2019'!$D$10:$Q$12</definedName>
    <definedName name="Z_F1879733_5A43_461A_BB2F_E6015BF533A5_.wvu.FilterData" localSheetId="0" hidden="1">'AÑO 2019'!$D$10:$Q$12</definedName>
    <definedName name="Z_F21A0460_1E11_42BF_AF42_668E59CAA92D_.wvu.FilterData" localSheetId="0" hidden="1">'AÑO 2019'!$D$10:$Q$12</definedName>
    <definedName name="Z_F4190818_5067_4DEE_9694_B4F2CBF301F9_.wvu.FilterData" localSheetId="0" hidden="1">'AÑO 2019'!$D$10:$Q$12</definedName>
    <definedName name="Z_F81CC276_8B1E_49AA_9880_074B7C603F7B_.wvu.FilterData" localSheetId="0" hidden="1">'AÑO 2019'!$D$10:$Q$12</definedName>
    <definedName name="Z_F84CBD43_D53B_40B8_94CC_8AF777811EA9_.wvu.Cols" localSheetId="0" hidden="1">'AÑO 2019'!#REF!</definedName>
    <definedName name="Z_F84CBD43_D53B_40B8_94CC_8AF777811EA9_.wvu.FilterData" localSheetId="0" hidden="1">'AÑO 2019'!$D$10:$Q$12</definedName>
    <definedName name="Z_F84CBD43_D53B_40B8_94CC_8AF777811EA9_.wvu.Rows" localSheetId="0" hidden="1">'AÑO 2019'!#REF!,'AÑO 2019'!#REF!,'AÑO 2019'!#REF!,'AÑO 2019'!#REF!,'AÑO 2019'!#REF!,'AÑO 2019'!#REF!,'AÑO 2019'!#REF!,'AÑO 2019'!#REF!,'AÑO 2019'!#REF!,'AÑO 2019'!#REF!,'AÑO 2019'!#REF!</definedName>
    <definedName name="Z_FC7C5759_3608_4922_BA31_C0F2640C0518_.wvu.FilterData" localSheetId="0" hidden="1">'AÑO 2019'!$D$10:$Q$12</definedName>
    <definedName name="Z_FF833B63_B594_4E00_B872_88529C5DB5E7_.wvu.FilterData" localSheetId="0" hidden="1">'AÑO 2019'!$D$10:$Q$12</definedName>
  </definedNames>
  <calcPr fullCalcOnLoad="1"/>
</workbook>
</file>

<file path=xl/comments1.xml><?xml version="1.0" encoding="utf-8"?>
<comments xmlns="http://schemas.openxmlformats.org/spreadsheetml/2006/main">
  <authors>
    <author>Lina</author>
  </authors>
  <commentList>
    <comment ref="T12" authorId="0">
      <text>
        <r>
          <rPr>
            <sz val="9"/>
            <rFont val="Tahoma"/>
            <family val="2"/>
          </rPr>
          <t>AVANCE PORCENTUAL DE ACUERDO AL CÁLCULO DEL INDICADOR CLAVE DE RENDIMIENTO DE LA ACTIVIDAD</t>
        </r>
      </text>
    </comment>
    <comment ref="AD12" authorId="0">
      <text>
        <r>
          <rPr>
            <sz val="9"/>
            <rFont val="Tahoma"/>
            <family val="2"/>
          </rPr>
          <t>CUMPLIMIENTO DE LA TAREA DENTRO DEL PLAZO ESTABLECIDO Y GRADO DE AVANCE DE LA ACTIVIDAD.. REALIZADO POR CADA UNO DE LOS RESPONSABLES Y POSTERIOMENTE POR LA OFICINA DE PLANEACIÓN Y SISTEMAS. SE HACE A NIVEL DESCRIPTIVO</t>
        </r>
        <r>
          <rPr>
            <sz val="9"/>
            <rFont val="Tahoma"/>
            <family val="2"/>
          </rPr>
          <t xml:space="preserve">
</t>
        </r>
      </text>
    </comment>
  </commentList>
</comments>
</file>

<file path=xl/sharedStrings.xml><?xml version="1.0" encoding="utf-8"?>
<sst xmlns="http://schemas.openxmlformats.org/spreadsheetml/2006/main" count="3022" uniqueCount="1020">
  <si>
    <t xml:space="preserve">SISTEMA INTEGRAL DE GESTIÓN (MECI - CALIDAD) </t>
  </si>
  <si>
    <t>FONDO DE PASIVO SOCIAL DE FERROCARRILES NACIONALES DE COLOMBIA</t>
  </si>
  <si>
    <t>PROCESO</t>
  </si>
  <si>
    <t xml:space="preserve">ACTIVIDAD </t>
  </si>
  <si>
    <t>PRODUCTOS(METAS)</t>
  </si>
  <si>
    <t>GRUPO(S) RESPONSABLE(S)</t>
  </si>
  <si>
    <t>RANGO DE CALIFICACIÓN</t>
  </si>
  <si>
    <t>SEMESTRE I</t>
  </si>
  <si>
    <t>SEMESTRE II</t>
  </si>
  <si>
    <t>NOMBRE DEL INDICADOR</t>
  </si>
  <si>
    <t>FORMULA DEL INDICADOR</t>
  </si>
  <si>
    <t>META</t>
  </si>
  <si>
    <t>INSATISFACTORIO</t>
  </si>
  <si>
    <t>MINIMO</t>
  </si>
  <si>
    <t>ACEPTABLE</t>
  </si>
  <si>
    <t>SATISFACTORIO</t>
  </si>
  <si>
    <t xml:space="preserve">FORMATO PLAN DE ACCION  </t>
  </si>
  <si>
    <t>ESDESOPSFO03</t>
  </si>
  <si>
    <t>No</t>
  </si>
  <si>
    <t>OBJETIVO ESTRATÉGICO FPS</t>
  </si>
  <si>
    <t>VERSIÓN: 6,0</t>
  </si>
  <si>
    <t>CODIGO:  ESDESOPSFO03</t>
  </si>
  <si>
    <t>DIRECCIONAMIENTO ESTRATÉGICO</t>
  </si>
  <si>
    <t>SEGUIMIENTO Y EVALUACIÓN INDEPENDIENTE</t>
  </si>
  <si>
    <t>GESTIÓN TALENTO HUMANO</t>
  </si>
  <si>
    <t>FECHA DE ACTUALIZACIÓN:  JUNIO 28 DE 2013</t>
  </si>
  <si>
    <t>SER MODELO DE GESTIÓN PÚBLICA EN EL SECTOR SOCIAL</t>
  </si>
  <si>
    <t>ACTUALIZAR LA DOCUMENTACIÓN  DEL SISTEMA INTEGRAL DE GESTIÓN GENERADA POR EL  PROCESO, SUSCEPTIBLE DE MODIFICACIONES  (PROCEDIMIENTOS, GUÍAS, INSTRUCTIVOS, FORMATOS).</t>
  </si>
  <si>
    <t xml:space="preserve">  Jefe Oficina Asesora / Profesionales -  Oficina Asesora de Planeación y Sistemas</t>
  </si>
  <si>
    <t>Actualizaciones de Documentación</t>
  </si>
  <si>
    <t>Nº de documentos actualizados / Nº de  documentos a actualizar durante el semestre</t>
  </si>
  <si>
    <t>&lt;50</t>
  </si>
  <si>
    <t>&gt;=50 ; &lt;70</t>
  </si>
  <si>
    <t>&gt;=70 ; &lt;95</t>
  </si>
  <si>
    <t>&gt;=95 ; &lt;=100</t>
  </si>
  <si>
    <t>Revisión Técnica</t>
  </si>
  <si>
    <t>ORGANIZAR Y REALIZAR AUDIENCIA PÚBLICA DE RENDICIÓN DE CUENTAS A LA CIUDADANÍA</t>
  </si>
  <si>
    <t>Nº de productos realizados / Nº de productos programados</t>
  </si>
  <si>
    <t xml:space="preserve"> Plan de Anticorrupción y de Atención al Ciudadano</t>
  </si>
  <si>
    <t>MANTENER UN SISTEMA DE INFORMACIÓN EN LÍNEA CONFIABLE PARA TODOS LOS USUARIOS DEL FPS Y CIUDADANOS, QUE PERMITA UNA RETROALIMENTACIÓN CONSTANTE</t>
  </si>
  <si>
    <t>Vigencias Futuras</t>
  </si>
  <si>
    <t>Documentos de Vigencias Futuras elaborados</t>
  </si>
  <si>
    <t>PRESENTAR LOS INFORMES REQUERIDOS POR EL ENTES EXTERNOS</t>
  </si>
  <si>
    <t>Presentación de Informes</t>
  </si>
  <si>
    <t>No de informes presentados / No de informes programados.</t>
  </si>
  <si>
    <t>DOCUMENTAR OPORTUNAMENTE LAS ACCIONES DE MEJORA (ACCIONES PREVENTIVAS  Y ACCIONES CORRECTIVAS).</t>
  </si>
  <si>
    <t>Presentar oportunamente la documentación de acciones de mejora (acciones preventivas y acciones correctivas).</t>
  </si>
  <si>
    <t>Jefe Oficina Asesora de Planeación y Sistemas - Profesional / Oficina Asesora de Planeación y Sistemas</t>
  </si>
  <si>
    <t>Oportunidad en la documentación de acciones de mejora.</t>
  </si>
  <si>
    <t>REALIZAR LA EVALUACIÓN  DEL DESEMPEÑO LABORAL DE LOS SERVIDORES DE CARRERA ADMINISTRATIVA, DEL NIVEL ASESOR Y DIRECTIVO, EN PERIODOS DE PRUEBA SEGÚN METODOLOGÍA Y PLAZOS ESTABLECIDOS EN LAS NORMAS INTERNAS Y EXTERNAS.</t>
  </si>
  <si>
    <t xml:space="preserve">100% Compromisos Laborales Concertados en Término
</t>
  </si>
  <si>
    <t xml:space="preserve">100% Compromisos Laborales Concertados en Término si se requieren
</t>
  </si>
  <si>
    <t>Cumplimiento Evaluación Desempeño Laboral</t>
  </si>
  <si>
    <t>No. DE compromisos laborales concertados en  término y radicados en GTH/ No. De compromisos laborales a concertar</t>
  </si>
  <si>
    <t>100% Evaluaciones Desempeño Realizadas en Término</t>
  </si>
  <si>
    <t>No. De evaluaciones desempeño realizadas en  término y radicadas en GTH / No. De evaluaciones desempeño a realizar</t>
  </si>
  <si>
    <t>100% Planes De Mejoramiento Concertados y Evaluados en  Término</t>
  </si>
  <si>
    <t>No. De planes de mejoramiento concertados y evaluados  en  término y radicados en GTH / No. De planes de mejoramiento a concertar.</t>
  </si>
  <si>
    <t>DESARROLLAR LOS PRODUCTO PARA ORGANIZAR Y ADMINISTRAR  EL ARCHIVO DE GESTIÓN DE LA OFICINA ASESORA DE PLANEACIÓN Y SISTEMAS</t>
  </si>
  <si>
    <t xml:space="preserve">Auxiliar de Oficina / Oficina Asesora de Planeación y Sistemas </t>
  </si>
  <si>
    <t>Gestión de archivos del Proceso</t>
  </si>
  <si>
    <t>(No. De Productos realizados dentro de oportunidad /No. De productos programados) * 100</t>
  </si>
  <si>
    <t>DESARROLLAR LOS PRODUCTO PARA ORGANIZAR Y ADMINISTRAR  EL ARCHIVO DE GESTIÓN DE LA DIRECCIÓN GENERAL</t>
  </si>
  <si>
    <t>Secretaria Ejecutiva/ Dirección General</t>
  </si>
  <si>
    <t>FORTALECER LA ADMINISTRACIÓN DE LOS BIENES DE LA ENTIDAD Y LA ÓPTIMA GESTIÓN DE LOS RECURSOS</t>
  </si>
  <si>
    <t xml:space="preserve">(No. De Productos realizados  /No. De productos programados </t>
  </si>
  <si>
    <t>100% de compromisos laborales concertados en términos correspondientes al periodo a evaluar</t>
  </si>
  <si>
    <t>Jefe Oficina Asesora de Planeación y Sistemas</t>
  </si>
  <si>
    <t xml:space="preserve">100% de las Evaluaciones de Desempeño realizadas en términos correspondientes al periodo a evaluar.  </t>
  </si>
  <si>
    <t>100% Evaluaciones Desempeño Realizadas en Términos correspondiente al periodo a evaluar</t>
  </si>
  <si>
    <t xml:space="preserve">100% Planes De Mejoramiento individual Concertados y Evaluados en  Términos correspondientes al periodo a evaluar.  </t>
  </si>
  <si>
    <t>GESTIÓN DE SERVICIOS SALUD</t>
  </si>
  <si>
    <t>GARANTIZAR LA PRESTACIÓN DE LOS SERVICIOS DE SALUD, QUE REQUIERAN NUESTROS AFILIADOS A TRAVÉS DE LA EFECTIVA ADMINISTRACIÓN DE LOS MISMOS</t>
  </si>
  <si>
    <t>EFECTUAR EL 90% DE LOS COMITÉS DE EVALUACIÓN DE LOS  SERVICIOS DE SALUD LOCALES Y REGIONALES CON PARTICIPACIÓN DE LOS VEEDORES</t>
  </si>
  <si>
    <t>% de comités de evaluación de servicios de salud locales y regionales realizados</t>
  </si>
  <si>
    <t>Médicos Especialistas / Médicos Auditores</t>
  </si>
  <si>
    <t>Porcentaje de cumplimiento en la realización de comités locales y regionales de evaluación</t>
  </si>
  <si>
    <t>Oportunidad en la realización de Comité Técnico Científico</t>
  </si>
  <si>
    <t>ELABORAR Y PRESENTAR OPORTUNAMENTE  60 DECLARACIONES DE GIRO Y COMPENSACIÓN O CORRECCIÓN ANTE EL CONSORCIO FIDUCIARIO Y/O  QUIEN HAGA SUS VECES.</t>
  </si>
  <si>
    <t>Verificar oportunamente las 30 declaraciones de giro y compensación enviadas por el Consorcio Fiduciario</t>
  </si>
  <si>
    <t>Técnico / Profesional de afiliaciones y compensación</t>
  </si>
  <si>
    <t xml:space="preserve">Porcentaje de declaraciones de giro y compensación presentadas oportunamente </t>
  </si>
  <si>
    <t>Nº de declaraciones de giro y compensación elaboradas y  presentadas / Nº de procesos de compensación</t>
  </si>
  <si>
    <t>DESARROLLAR LOS PRODUCTOS PARA ORGANIZAR Y ADMINISTRAR  EL ARCHIVO DE GESTIÓN  DE LA COORDINACIÓN GIT SERVICIOS DE SALUD.</t>
  </si>
  <si>
    <t>Secretarias Ejecutivas</t>
  </si>
  <si>
    <t xml:space="preserve">VALIDAR   LAS CONCILIACIONES SOLICITADAS POR EL  PROCESO CONTABLE </t>
  </si>
  <si>
    <t xml:space="preserve">Atender el resultado de la conciliación solicitadas por el área contable y firmar el formato APGRFGCOFO09  Conciliación entre Procesos </t>
  </si>
  <si>
    <t xml:space="preserve">Formato APGRFGCOFO09  </t>
  </si>
  <si>
    <t>No de acciones de mejora documentadas oportunamente/ No acciones de mejora identificadas en el semestre.</t>
  </si>
  <si>
    <t xml:space="preserve">100% Planes De Mejoramiento individual  Concertados y Evaluados en  Término correspondientes al periodo a evaluar  </t>
  </si>
  <si>
    <t>GESTIÓN DE PRESTACIONES ECONÓMICAS</t>
  </si>
  <si>
    <t>REALIZAR   EL ESTUDIO JURÍDICO  DE LAS SOLICITUDES PARA EL RECONOCIMIENTO O NEGACIÓN DE LAS PRESTACIONES ECONÓMICAS A CARGO DEL FONDO DE PASIVO SOCIAL DE FERROCARRILES NACIONALES  Y  PROYECTAR LOS ACTOS ADMINISTRATIVOS DENTRO DE LOS TÉRMINOS DE LEY.</t>
  </si>
  <si>
    <t>Abogados Sustanciadores/ Auxiliares Administrativos/ Técnico Administrativo Secretarias ejecutivas / Coordinador Grupo Interno Gestión Prestaciones Económicas / Subdirector Prestaciones Sociales</t>
  </si>
  <si>
    <t>Oportunidad en la elaboración de actos administrativos</t>
  </si>
  <si>
    <t>No de Solicitudes tramitadas / No de solicitudes recibidas.</t>
  </si>
  <si>
    <t>REALIZAR EL ESTUDIO JURÍDICO  Y DAR RESPUESTA DENTRO DE LOS TÉRMINOS DE LEY A LAS ACCIONES DE TUTELA QUE EN MATERIA DE PRESTACIONES ECONÓMICAS SEAN NOTIFICADAS</t>
  </si>
  <si>
    <t>Auxiliares Administrativos/ Técnicos Administrativos/ Secretarias Ejecutivas, Abogados sustanciadores/ Coordinador Grupo Interno GPE /Subdirector de Prestaciones Sociales</t>
  </si>
  <si>
    <t>Oportunidad en la contestación de las Tutelas</t>
  </si>
  <si>
    <t>No de Tutelas contestadas/ No de Tutelas  recibidas</t>
  </si>
  <si>
    <t>REGISTRAR Y VERIFICAR   LAS NOVEDADES  DE LAS NOMINAS DE PENSIONADOS DE SAN JUAN DE DIOS  Y FERROCARRILES NACIONALES DE COLOMBIA SEGÚN CRONOGRAMA DE NÓMINA</t>
  </si>
  <si>
    <t>% de Novedades de nóminas registradas y verificadas  según cronograma</t>
  </si>
  <si>
    <t>Porcentajes de novedades registradas y verificadas según cronograma</t>
  </si>
  <si>
    <t>No de novedades aplicadas a las nóminas  según cronograma/No de novedades recibidas</t>
  </si>
  <si>
    <t xml:space="preserve">DESARROLLAR LOS PRODUCTOS PARA ORGANIZAR Y ADMINISTRAR  EL ARCHIVO DE GESTIÓN DEL GRUPO INTERNO DE TRABAJO PRESTACIONES ECONÓMICAS </t>
  </si>
  <si>
    <t>Auxiliares Administrativos / Técnicos Administrativos/ Secretarias Ejecutivas / Coordinador Grupo Interno GPE</t>
  </si>
  <si>
    <t xml:space="preserve">100% Compromisos Laborales Concertados en Término (si se requiere)
</t>
  </si>
  <si>
    <t>Subdirección Prestaciones Sociales /Coordinador Grupo Interno de Trabajo Gestión Prestación Económicas</t>
  </si>
  <si>
    <t>No. de compromisos laborales concertados en  término y radicados en GTH/ No. de compromisos laborales a concertar</t>
  </si>
  <si>
    <t>Subdirección Prestaciones Sociales /Coordinador Grupo Interno de Trabajo Gestión Prestaciones Económicas</t>
  </si>
  <si>
    <t>No. de evaluaciones desempeño realizadas en  término y radicadas en GTH / No. de evaluaciones desempeño a realizar</t>
  </si>
  <si>
    <t xml:space="preserve">100% Planes De Mejoramiento Concertados y Evaluados en  Término </t>
  </si>
  <si>
    <t>No. de planes de mejoramiento concertados y evaluados  en  término y radicados en GTH / No. De planes de mejoramiento a concertar.</t>
  </si>
  <si>
    <t>FORTALECER LOS MECANISMOS DE COMUNICACIÓN ORGANIZACIONAL E INFORMATIVA PARA PROYECTAR LOS RESULTADOS DE LA GESTIÓN DE LA ENTIDAD</t>
  </si>
  <si>
    <t>(No. de conciliaciones  atendidas   /No. de conciliaciones requeridas ) * 100</t>
  </si>
  <si>
    <t>N/A</t>
  </si>
  <si>
    <t>Jefe de la Oficina de Control Interno y/o quien haga sus veces</t>
  </si>
  <si>
    <t>Programa de Auditorias elaborados, aprobados y publicados</t>
  </si>
  <si>
    <t>No. De Programas de Auditorías Elaborados,  Aprobados y publicados \ No. Programas de Auditorías Planeados para la vigencia.</t>
  </si>
  <si>
    <t>COORDINAR LA EJECUCION DEL PROGRAMA ANUAL DE AUDITORIAS DE EVALUACION INDEPENDIENTE QUE CONTENGA LA REALIZACIÓN DE SETENTA Y UN AUDITORÍAS INTERNAS DE EVALUACIÓN INDEPENDIENTE Y 29 AUDITORIAS DE SEGUIMIENTO A PLANES INSTITUCIONALES.</t>
  </si>
  <si>
    <t>1). Realizar Cuarenta y dos (42) Auditorias de Evaluación Independiente.                                                                                                 2)Realizar quince (15) Auditorias de Seguimiento a Planes Institucionales.</t>
  </si>
  <si>
    <t xml:space="preserve">Jefe de la Oficina de Control Interno y/o quien haga sus veces - Profesionales </t>
  </si>
  <si>
    <t>Auditorias ejecutadas</t>
  </si>
  <si>
    <t>No. de  Auditorías Internas de evaluación independiente ejecutadas  /                                                                                                                                                                                                                                                                                                                                            No. de  Auditorías Internas de evaluación independiente realizadas</t>
  </si>
  <si>
    <t xml:space="preserve">Jefe de la Oficina de Control Interno y/o quien haga sus veces </t>
  </si>
  <si>
    <t xml:space="preserve">MANTENER UN SISTEMA DE INFORMACIÓN EN LÍNEA CONFIABLE PARA TODOS LOS USUARIOS DE EL FPS, QUE PERMITA UNA RETROALIMENTACIÓN CONSTANTE CON NUESTROS USUARIOS </t>
  </si>
  <si>
    <t xml:space="preserve">DESARROLLAR LOS  PRODUCTOS PARA ORGANIZAR Y ADMINISTRAR  EL ARCHIVO DE GESTIÓN DEL  PROCESO DE SEGUIMIENTO Y EVALUACIÓN INDEPENDIENTE                                                                 </t>
  </si>
  <si>
    <t>Jefe de la Oficina de Control Interno y/o quien haga sus veces - Secretaria del proceso</t>
  </si>
  <si>
    <t xml:space="preserve">Director General </t>
  </si>
  <si>
    <t xml:space="preserve">FORMULAR LA PLANEACIÓN DEL PROCESO GTH </t>
  </si>
  <si>
    <t>Coordinador Grupo Interno de Talento Humano /Profesionales / Técnicos  / Secretaria Ejecutiva /Auxiliares</t>
  </si>
  <si>
    <t>Planeación del Proceso</t>
  </si>
  <si>
    <t>No. De productos realizados/ No. De productos programados</t>
  </si>
  <si>
    <t>ADMINISTRAR EL REGIMEN LABORAL Y PRESTACIONAL DE LOS FUNCIONARIOS DE LA ENTIDAD</t>
  </si>
  <si>
    <t>Secretario Ejecutivo</t>
  </si>
  <si>
    <t>% certificaciones expedidas</t>
  </si>
  <si>
    <t>(No. De certificaciones expeditadas en termino / No. Total de certificaciones solicitadas)*100</t>
  </si>
  <si>
    <t>100% de afiliaciones a Sistema de Seguridad Social (Pensión, Salud, Caja de Comparación familiar, FNA),  requeridas y tramitadas durante el semestre</t>
  </si>
  <si>
    <t xml:space="preserve">% Afiliaciones radicadas </t>
  </si>
  <si>
    <t xml:space="preserve">(No. De afiliaciones tramitadas y radicadas en termino / No. Total de afiliaciones  requeridas)*100 </t>
  </si>
  <si>
    <t>Administración del talento humano</t>
  </si>
  <si>
    <t>No de productos ejecutados  / No de productos programados</t>
  </si>
  <si>
    <t>EJECUCIÓN Y EVALUACIÓN DEL  PLAN INSTITUCIONAL DE CAPACITACIÓN DE LA ENTIDAD</t>
  </si>
  <si>
    <t>EJECUCIÓN Y EVALUACIÓN DEL PLAN DE BIENESTAR SOCIAL DE LA ENTIDAD</t>
  </si>
  <si>
    <t>No. de Productos Ejecutados / No. de Productos  Programados</t>
  </si>
  <si>
    <t>COORDINAR LA EJECUCIÓN DE LAS ACTIVIDADES DE LOS SUBPROGRAMA DEL SISTEMA DE GESTIÓN DE LA SEGURIDAD Y SALUD EN EL TRABAJO</t>
  </si>
  <si>
    <t>Planeación, ejecución y evaluación del Sistema de Gestión de la Seguridad y Salud en el Trabajo</t>
  </si>
  <si>
    <t>COORDINAR LA  EVALUACIÓN DE DESEMPEÑO LABORAL EN LA ENTIDAD</t>
  </si>
  <si>
    <t>Evaluación de Desempeño</t>
  </si>
  <si>
    <t>(No. De productos ejecutados en el periodo/No. Productos Programados en el periodo)*100</t>
  </si>
  <si>
    <t>EJECUCIÓN Y  EVALUACIÓN DE LAS ACTIVIDADES DE INDUCCIÓN GENERAL Y ESPECIFICA EN LA ENTIDAD</t>
  </si>
  <si>
    <t>100% de Actividades de Inducción General realizadas y evaluadas.</t>
  </si>
  <si>
    <t xml:space="preserve">Coordinador Grupo Interno de Talento Humano / Profesional 1 / técnico </t>
  </si>
  <si>
    <t>Inducción de personal</t>
  </si>
  <si>
    <t>(No. de actividades de inducción general ejecutadas en el periodo/No. actividades de inducción general programados en el periodo)*100</t>
  </si>
  <si>
    <t>% informes  de inducción</t>
  </si>
  <si>
    <t>(No. de informes realizados /No. de Informes a realizar)*100</t>
  </si>
  <si>
    <t>GESTIONAR ACTIVIDADES DE COMISIÓN DE PERSONAL</t>
  </si>
  <si>
    <t>Gestión Comisión De Personal</t>
  </si>
  <si>
    <t xml:space="preserve">DESARROLLAR DOS  PRODUCTOS PARA ORGANIZAR Y ADMINISTRAR  EL ARCHIVO DE GESTIÓN DEL  PROCESO GESTIÓN DE TALENTO HUMANO                                                        </t>
  </si>
  <si>
    <t>REALIZAR LA EVALUACIÓN  DEL DESEMPEÑO LABORAL DE LOS SERVIDORES DE CARRERA ADMINISTRATIVA, A CARGO DEL PROCESO GTH; SEGÚN METODOLOGÍA Y PLAZOS ESTABLECIDOS EN LAS NORMAS INTERNAS Y EXTERNAS.</t>
  </si>
  <si>
    <t>No. De formatos  -compromisos laborales fijados en  término / No. De  Formatos compromisos laborales a fijar</t>
  </si>
  <si>
    <t>No. De evaluaciones desempeño realizadas en  término / No. De evaluaciones desempeño a realizar</t>
  </si>
  <si>
    <t>100% Planes de Mejoramiento Individual concertados y evaluados en  Término</t>
  </si>
  <si>
    <t>No. De planes de mejoramiento concertados y evaluados  en  término / No. De planes de mejoramiento a concertar y evaluar.</t>
  </si>
  <si>
    <t>Gestión De Archivos Del Proceso</t>
  </si>
  <si>
    <t>Información De Sistema De Gestión De Empleo Público  -SIGEP-</t>
  </si>
  <si>
    <t xml:space="preserve">FORTALECIMIENTO A LA ADECUADA ADMINISTRACIÓN DE LOS BIENES DE LA ENTIDAD Y LA ÓPTIMA GESTIÓN DE LOS RECURSOS </t>
  </si>
  <si>
    <t xml:space="preserve">REALIZAR DOS INFORMES ANUALES SOBRE EL MANTENIMIENTO DE LA INFRAESTRUCTURA ADMINISTRATIVA A NIVEL NACIONAL </t>
  </si>
  <si>
    <t>Coordinador Grupo Interno de Trabajo gestión Bienes, Compras y Servicios Administrativos</t>
  </si>
  <si>
    <t>PRESENTAR CUATRO  INFORMES Y 2 ACTAS EN EL AÑO SOBRE LA ADMINISTRACIÓN DE  LOS BIENES MUEBLES, DE CONSUMO Y DEVOLUTIVOS TANGIBLES E INTANGIBLES Y MANTENER UN SISTEMA DE INVENTARIOS EFICIENTE</t>
  </si>
  <si>
    <t>Coordinador Grupo Interno de Trabajo gestión Bienes, Compras y Servicios Administrativos/Auxiliar Administrativo</t>
  </si>
  <si>
    <t>Informes de Inventarios Bienes Muebles</t>
  </si>
  <si>
    <t>Número de Productos ejecutados / Número de productos programados</t>
  </si>
  <si>
    <t>REALIZAR SEIS ACTUALIZACIONES DE  LA BASE DE DATOS DE LOS SERVICIOS PÚBLICOS PARA MANTENER EL CONTROL  DE ESTOS DE LA ENTIDAD Y ENVIARLOS PARA SU PUBLICACIÓN EN LA INTRANET.</t>
  </si>
  <si>
    <t xml:space="preserve">Mantener actualizada la base de datos control  servicios públicos  y  enviarla a la Oficina Asesora de Planeación y Sistemas para ser publicada trimestralmente en la Intranet.   </t>
  </si>
  <si>
    <t>Actualización Base de datos de Servicios Públicos de la Entidad</t>
  </si>
  <si>
    <t xml:space="preserve">Número de actualizaciones realizadas / Número de actualizaciones programadas </t>
  </si>
  <si>
    <t xml:space="preserve">                                                                                                                                                                      1. Solicitud de CDP para rembolsos de las cajas menores de la División Central y las demás divisiones de la entidad a nivel nacional de acuerdo a las solicitudes de rembolso recibidas                                                                                                                                                                    2).  Legalización definitiva caja menor División Central mediante acto administrativo.</t>
  </si>
  <si>
    <t>Coordinador Grupo Interno de Trabajo gestión Bienes, Compras y Servicios Administrativos/ Auxiliar de Servicios Administrativos.</t>
  </si>
  <si>
    <t xml:space="preserve">Productos presentados cajas menores de la entidad. </t>
  </si>
  <si>
    <t>Número de productos presentados / Número de productos programados</t>
  </si>
  <si>
    <t xml:space="preserve">INGRESAR EN EL SISTEMA "SAFIX  - INVENTARIOS" LOS BIENES DE CONSUMO Y DEVOLUTIVOS  DE LAS INVITACIONES, LICITACIONES, SELECCIONES ABREVIADAS Y LA CAJA MENOR DE LA CIUDAD DE BOGOTA Y LOS BIENES DE DEVOLUTIVOS  DE LAS CAJAS MENORES DE LAS  DIFERENTES DIVISIONES DE LA ENTIDAD </t>
  </si>
  <si>
    <t>Porcentaje de ingresos realizados según las  compra tramitadas</t>
  </si>
  <si>
    <t xml:space="preserve">Porcentaje de facturas y/o contratos ingresadas al Sistema </t>
  </si>
  <si>
    <t>No. Facturas Ingresadas  al Sistema "Safix  - inventarios"</t>
  </si>
  <si>
    <t>ELABORACIÓN Y EJECUCIÓN DE LOS DOS CRONOGRAMAS DE LAS ACTIVIDADES  DE SERVICIOS GENERALES, PARA REALIZAR EL ASEO EN LAS OFICINAS, ARCHIVOS, ÁREAS COMUNES, ÁREAS LIBRES, CAFETERÍA  Y BAÑOS</t>
  </si>
  <si>
    <t>Elaboración y ejecución del cronograma de actividades para el personal que realiza las actividades de Servicios Generales</t>
  </si>
  <si>
    <t>Coordinador Grupo Interno de Trabajo gestión Bienes, Compras y Servicios Administrativos/ /Auxiliar Administrativo</t>
  </si>
  <si>
    <t>Seguimiento a cronograma actividades servicios Generales</t>
  </si>
  <si>
    <t xml:space="preserve">No. De actividades realizadas/ No. De actividades programadas en cronograma </t>
  </si>
  <si>
    <t xml:space="preserve">DESARROLLAR LOS PRODUCTOS PARA ORGANIZAR Y ADMINISTRAR  EL ARCHIVO DE GESTIÓN DEL  PROCESO GESTIÓN DE SERVICIOS ADMINISTRATIVOS                                                                 </t>
  </si>
  <si>
    <t xml:space="preserve">Auxiliar de Oficina/Grupo Interno de Trabajo gestión Bienes, Compras y Servicios Administrativos </t>
  </si>
  <si>
    <t>Coordinador  Grupo Interno de Trabajo  Gestión Bienes, Compras y Servicios Administrativos / Auxiliar Administrativo</t>
  </si>
  <si>
    <t xml:space="preserve">Coordinador  Grupo Interno de Trabajo  Gestión Bienes, Compras y Servicios Administrativos </t>
  </si>
  <si>
    <t>ELABORAR EL PLAN ANUAL DE ADQUISICIONES  PARA SU APROBACIÓN</t>
  </si>
  <si>
    <t>Técnico Administrativo/Grupo Interno de Trabajo gestión Bienes, Compras y Servicios Administrativos / Auxiliar Administrativo</t>
  </si>
  <si>
    <t>Número de Productos realizados/Número de Productos programados</t>
  </si>
  <si>
    <t xml:space="preserve">REALIZAR CUATRO INFORMES DE LA EJECUCIÓN DEL PLAN ANUAL DE ADQUISICIONES-PAA  </t>
  </si>
  <si>
    <t xml:space="preserve">Técnico Administrativo/Grupo Interno de Trabajo gestión Bienes, Compras y Servicios Administrativos </t>
  </si>
  <si>
    <t xml:space="preserve">No. De informes presentados / No. De informes  programados a presentar  </t>
  </si>
  <si>
    <t>1).Realizar las solicitudes de constitución de las cajas menores;                                                                                                                                                                                                                                                               2). Solicitud de SCDS para rembolsos de las cajas menores de la División Central y las demás divisiones de la Entidad a nivel nacional de acuerdo a las solicitudes de rembolso recibidas</t>
  </si>
  <si>
    <t>GESTIÓN DE TIC´S</t>
  </si>
  <si>
    <t xml:space="preserve">Actividades de divulgación </t>
  </si>
  <si>
    <t>No de actividades de divulgación adelantadas / No.  de actividades de divulgación planeadas.</t>
  </si>
  <si>
    <t>Técnico / Oficina Asesora de planeación y Sistema</t>
  </si>
  <si>
    <t>IMPLEMENTAR UN SISTEMA DE GESTIÓN DE TECNOLOGÍA</t>
  </si>
  <si>
    <t>Jefe - Profesional -Técnico / Oficina Asesora de Planeación y Sistemas</t>
  </si>
  <si>
    <t>Número de productos realizados/ Número de productos programados</t>
  </si>
  <si>
    <t>Profesional / Oficina Asesora de Planeación y Sistemas</t>
  </si>
  <si>
    <t>ACTUALIZAR LAS HOJAS DE VIDA DE LOS EQUIPOS</t>
  </si>
  <si>
    <t>Técnico  / Oficina Asesora de planeación y Sistema</t>
  </si>
  <si>
    <t>No hojas de vida actualizadas/ No hojas de vida a actualizar</t>
  </si>
  <si>
    <t>Esquema de Publicación Actualizado</t>
  </si>
  <si>
    <t>No de Esquema de Publicación Actualizados/ No de esquema de Publicación a actualizar</t>
  </si>
  <si>
    <t xml:space="preserve">ASIGNACIÓN, CONFIGURACIÓN Y DISTRIBUCIÓN DE EQUIPOS. </t>
  </si>
  <si>
    <t>Configuración y Distribución de Equipos de computo adquiridos.</t>
  </si>
  <si>
    <t>Técnicos  / Oficina Asesora de Planeación y Sistemas</t>
  </si>
  <si>
    <t xml:space="preserve">Asignación, Configuración y Distribución de Equipos de computo </t>
  </si>
  <si>
    <t>No de productos realizados/ No de productos programados</t>
  </si>
  <si>
    <t>Médicos Especialistas / Médicos Auditores / Coordinador GIT Gestión Servicios de Salud/ Subdirector de Prestaciones Sociales</t>
  </si>
  <si>
    <t xml:space="preserve">Subdirector de  Prestaciones Sociales /Coordinador Grupo Interno de Trabajo Gestión Prestación Servicios de Salud/ </t>
  </si>
  <si>
    <t>EFECTUAR LOS COMITÉS TÉCNICO CIENTÍFICOS Y/O MIPRES REQUERIDOS POR LOS CIUDADANOS PARA EVALUAR LA INDICACIÓN DE MEDICAMENTOS, SERVICIOS MÉDICOS Y/O PRESTACIONES DE SALUD NO INCLUIDAS EN EL POS</t>
  </si>
  <si>
    <t>% de Comités Técnico Científicos y/o  MIPRES  requeridos por los ciudadanos en el trimestre que fueron realizados oportunamente</t>
  </si>
  <si>
    <t>No. De Comités Técnico Científicos   y/o  MIPRES realizados oportunamente *100 / No de Comités Técnico Científicos requeridos.</t>
  </si>
  <si>
    <t>REALIZAR EL CONTROL DE LAS RESMAS DE PAPEL ENTREGADAS EN LA ENTIDAD</t>
  </si>
  <si>
    <t xml:space="preserve">No de resmas de papel  entregadas en semestre </t>
  </si>
  <si>
    <t>Resmas de papel entregadas</t>
  </si>
  <si>
    <t>REALIZAR EL CONTROL DE LAS FOTOCOPIAS REALIZADAS EN LA ENTIDAD</t>
  </si>
  <si>
    <t>No de fotocopias realizadas en el semestre</t>
  </si>
  <si>
    <t>Fotocopias realizadas</t>
  </si>
  <si>
    <t>No de fotocopias  realizadas en el semestre  /  no de fotocopias  realizadas entregadas en el semestre anterior</t>
  </si>
  <si>
    <t>Coordinador Grupo Interno de Trabajo Gestión Prestación Servicios de Salud/ Profesional de afiliaciones y compensación</t>
  </si>
  <si>
    <t xml:space="preserve">Coordinador Grupo Interno de Trabajo Gestión Prestaciones Económicas/Profesional </t>
  </si>
  <si>
    <t>ASESORAR A LOS PROCESOS  EN EL ANALISIS DE CAUSA Y LA  FORMULACIÓN DE ACCIONES PREVENTIVAS FRENTE A LAS NO CONFORMIDADES IDENTIFICADAS</t>
  </si>
  <si>
    <t>Asesoría en la formulación del Plan de Mejoramiento Institucional</t>
  </si>
  <si>
    <t>Asesoría en la formulación del Plan de Manejo de Riesgos</t>
  </si>
  <si>
    <t>ACTUALIZAR ESQUEMA DE PUBLICACION</t>
  </si>
  <si>
    <t xml:space="preserve">Realizar la transferencia  de las carpetas al archivo central según lo establecido en el cronograma de transferencias primarias                                                                                                                               </t>
  </si>
  <si>
    <t>Realizar la transferencia  de las carpetas al archivo central según lo establecido en cronograma de transferencias primarias.</t>
  </si>
  <si>
    <t>Realizar la transferencia  de las carpetas al archivo central según lo establecido en la tabla de retención documental y en el Cronograma de Transferencias.</t>
  </si>
  <si>
    <t>Realizar la transferencia  de las carpetas al archivo central según lo establecido en cronograma de transferencias primarias</t>
  </si>
  <si>
    <t>&lt;40%</t>
  </si>
  <si>
    <t>&gt;=40% y  ; &lt;60</t>
  </si>
  <si>
    <t>&gt;=60%  y &lt;85%</t>
  </si>
  <si>
    <t>&gt;=85% y &lt;=100%</t>
  </si>
  <si>
    <t xml:space="preserve">GARANTIZAR DE FORMA OPORTUNA EL RECONOCIMIENTO Y PAGO DE PRESTACIONES ECONÓMICAS DE ACUERDO AL MARCO LEGAL </t>
  </si>
  <si>
    <t>EFECTUAR EL 90% DE LOS COMITÉS DE EVALUACIÓN DE PRESTACIONES ECONOMICAS REGIONALES CON PARTICIPACIÓN DE LOS VEEDORES</t>
  </si>
  <si>
    <t>Porcentaje de cumplimiento en la realización de comités  regionales de evaluación</t>
  </si>
  <si>
    <t xml:space="preserve">Realizar la transferencia  de las carpetas al archivo central según lo establecido en cronograma de transferencias primarias
</t>
  </si>
  <si>
    <t xml:space="preserve">Realizar la transferencia  de las carpetas al archivo central según lo establecido en cronograma de transferencias primarias                                                                                                                                                                                                          </t>
  </si>
  <si>
    <t>Formato Diligenciado</t>
  </si>
  <si>
    <t>Informes estado provisión transitoria vacantes definitivas</t>
  </si>
  <si>
    <t>No. De Informes elaborados y enviados / No. De Informes a elaborar y enviar</t>
  </si>
  <si>
    <t>Personal capacitado</t>
  </si>
  <si>
    <t xml:space="preserve">% de personas que recibieron inducción </t>
  </si>
  <si>
    <t>(No de personas capacitados /No de personas nuevas)*100</t>
  </si>
  <si>
    <t xml:space="preserve">
Presentar informe  sobre el mantenimiento de la Infraestructura administrativa (Porcentaje  de solicitudes de mantenimiento realizados).</t>
  </si>
  <si>
    <t>Presentar informe  sobre el mantenimiento de la Infraestructura administrativa (Porcentaje  de solicitudes de mantenimiento realizados)</t>
  </si>
  <si>
    <t>GESTION RECURSOS FINANCIEROS</t>
  </si>
  <si>
    <t>No. de informes presentados / Total de informes a presentar</t>
  </si>
  <si>
    <t>GENERAR Y PRESENTAR  CUATRO (4) INFORMES  DE SEGUIMIENTO A CONVENIOS CON ENTIDADES FINANCIERAS SEGÚN EL PLAN DE TRABAJO ESTABLECIDO</t>
  </si>
  <si>
    <t>1)Presentar 2 Informes al Director General sobre el seguimiento a los convenios con entidades financieras</t>
  </si>
  <si>
    <t xml:space="preserve">Seguimiento a Convenios con Entidades Financieras </t>
  </si>
  <si>
    <t>GESTIONARLA DEPURACIÓN DE LAS PARTIDAS REFLEJADAS EN LAS CONCILIACIONES BANCARIAS DE LAS CUENTAS DE LA ENTIDAD DE ACUERDO CON EL PROCEDIMIENTO</t>
  </si>
  <si>
    <t>% Numero de partidas gestionadas por cuenta bancaria</t>
  </si>
  <si>
    <t>SALDO EN LIBROS + PAGOS PROGRAMADOS PARA EL MES SIGUIENTE / SALDO EN BANCO - DEBITOS GESTIONADOS  POR LA ENTIDAD Y PENDIENTES DE ABONAR POR EL BANCO</t>
  </si>
  <si>
    <t>PAGAR OPORTUNAMENTE LAS OBLIGACIONES ADQUIRIDAS  POR LA ENTIDAD  DE ACUERDO CON LOS  PROCEDIMIENTOS EXISTENTES</t>
  </si>
  <si>
    <t>1). Número de Obligaciones Pagadas</t>
  </si>
  <si>
    <t>Oportunidad en los pagos realizados</t>
  </si>
  <si>
    <t>Número de  obligaciones pagadas en el semestre /  Número de obligaciones Recibidas en el  semestre</t>
  </si>
  <si>
    <t>Gestión de Acreedores Varios</t>
  </si>
  <si>
    <t>GENERAR Y PRESENTAR   OPORTUNAMENTE     4 CUADROS DE INVERSIONES  TRIMESTRALES  DE INVERSIONES AL PROCESO CONTABLE  CON EL FIN DE ELABORAR LA CONCILIACION ENTRE PROCESOS</t>
  </si>
  <si>
    <t>1)Presentar dos cuadros de inversiones</t>
  </si>
  <si>
    <t>Número de informes presentados oportunamente/numero de informes  programados</t>
  </si>
  <si>
    <t>DESARROLLAR LOS PRODUCTOS PARA ORGANIZAR Y ADMINISTRAR  LOS  ARCHIVO DEL PROCESO</t>
  </si>
  <si>
    <t>No. de productos realizados dentro de oportunidad /no. de productos programados</t>
  </si>
  <si>
    <t xml:space="preserve">Subdirector Financiero /Coordinadores de la Subdirección </t>
  </si>
  <si>
    <t>GESTIÓN DE BIENES TRASFERIDOS</t>
  </si>
  <si>
    <t>REALIZAR LAS ACTIVIDADES PARA GESTIONAR LA  COMERCIALIZACIÓN DE BIENES TRANSFERIDOS</t>
  </si>
  <si>
    <t xml:space="preserve">1). Elaboración del Listado de Bienes  muebles  Susceptibles de ser comercializados 
2)  Gestionar las actividades implicadas en la comercialización una vez se reciben las solicitudes </t>
  </si>
  <si>
    <t>Técnico Administrativo/ Grupo Interno de Trabajo Gestión Bienes, Compras y Servicios Administrativos</t>
  </si>
  <si>
    <t>Solicitudes de Comercialización de Bienes</t>
  </si>
  <si>
    <t>Coordinador / Grupo Interno de Trabajo Gestión Bienes, Compras y Servicios Administrativos</t>
  </si>
  <si>
    <t xml:space="preserve">Solicitud de Recursos Financieros para Avalúos </t>
  </si>
  <si>
    <t>Oficio de Solicitud de Recursos Financieros para los Avalúos</t>
  </si>
  <si>
    <t>REALIZAR LA SOLICITUD DE FACTURAS DE LOS IMPUESTOS PREDIALES CORRESPONDIENTES A LA ENTIDAD</t>
  </si>
  <si>
    <t>Solicitud de factura de Impuesto Predial</t>
  </si>
  <si>
    <t xml:space="preserve">No. De solicitudes  recibidas en el semestre/No. De solicitudes enviadas </t>
  </si>
  <si>
    <t>TRAMITAR EL PAGO DE FACTURAS DE  IMPUESTO PREDIAL PROPIEDAD DE LA ENTIDAD.</t>
  </si>
  <si>
    <t>1). Tramitar el pago Impuesto predial por inmueble    2) elaboración de acta de conciliación con el Grupo Interno de Trabajo de Contabilidad correspondiente para el semestre inmediatamente anterior</t>
  </si>
  <si>
    <t>1) Tramitar el Pago  impuesto predial     2) elaboración de acta de conciliación con el Grupo Interno de Trabajo de Contabilidad correspondiente para el semestre inmediatamente anterior</t>
  </si>
  <si>
    <t>Tramites de pago de impuestos</t>
  </si>
  <si>
    <t xml:space="preserve">REALIZAR  DOS JORNADAS DE CAPACITACIÓN PARA  TODOS LOS PROCESOS DE LA ENTIDAD DE  LOS MEDIOS DE APOYO DEL SISTEMA DE GESTIÓN DOCUMENTAL -ORFEO- PARA SU ADECUADA EJECUCIÓN. </t>
  </si>
  <si>
    <t>Profesional  / Grupo Interno de Atención  al ciudadano y Gestión Documental</t>
  </si>
  <si>
    <t xml:space="preserve">Capacitación de los medios de apoyo del sistema de gestión documental Orfeo </t>
  </si>
  <si>
    <t xml:space="preserve">(Nº capacitaciones Realizadas </t>
  </si>
  <si>
    <t>REALIZAR LA EJECUTORIA DE LOS ACTOS ADMINISTRATIVOS NOTIFICADOS QUE POR NORMATIVIDAD REQUIERAN DICHA EJECUCIÓN</t>
  </si>
  <si>
    <t>Secretaria Ejecutiva, Auxiliares de Oficina, de secretaria general</t>
  </si>
  <si>
    <t>Ejecutoria de resoluciones</t>
  </si>
  <si>
    <t>(Nº de resoluciones ejecutoriadas dentro de los términos de ley/Nº de resoluciones notificadas y/o recurso)*100</t>
  </si>
  <si>
    <t>FIJAR, DESFIJAR Y EJECUTORIAR AVISOS DE LAS RESOLUCIONES QUE NO CUMPLIERON EL TRAMITE DE NOTIFICACIÓN PERSONAL (NOTARIA / PRESENCIAL)</t>
  </si>
  <si>
    <t>Actos Administrativos comunicados mediante aviso</t>
  </si>
  <si>
    <t>(Nº De Resoluciones notificadas mediante aviso / No. De Resoluciones que no cumplieron el trámite de notificación personal)*100</t>
  </si>
  <si>
    <t>GARANTIZAR RADICACION OPORTUNA DE LA CORRESPONDENCIA RECIBIDA POR LA ENTIDAD.</t>
  </si>
  <si>
    <t>% de documentos radicados en ORFEO frente a la correspondencia recibida.</t>
  </si>
  <si>
    <t>Secretaria Ejecutiva / Auxiliar V Grupo Interno de Atención  al Ciudadano y Gestión Documental</t>
  </si>
  <si>
    <t>Oportunidad en la radicación documental</t>
  </si>
  <si>
    <t xml:space="preserve"> (Nº de documentos radicados / Nº de documentos a radicar)*100</t>
  </si>
  <si>
    <t xml:space="preserve">ACTUALIZAR EL NORMOGRAMA INSTITUCIONAL </t>
  </si>
  <si>
    <t>Actualización del Normograma Institucional</t>
  </si>
  <si>
    <t>(Nº de productos ejecutados / Nº de productos programados)*100</t>
  </si>
  <si>
    <t>REALIZAR DOS SEGUIMIENTO AL PROGRAMA DE GESTION DOCUMENTAL</t>
  </si>
  <si>
    <t xml:space="preserve">informe de seguimiento </t>
  </si>
  <si>
    <t xml:space="preserve">DIGITALIZACIÓN DE ARCHIVO CENTRAL </t>
  </si>
  <si>
    <t>Profesional II / Auxiliar de Oficina</t>
  </si>
  <si>
    <t>Digitalización del archivo central</t>
  </si>
  <si>
    <t>NO de carpetas digitalizadas / No de carpetas programadas para digitalizar</t>
  </si>
  <si>
    <t>DESARROLLAR LOS  PRODUCTOS PARA ORGANIZAR Y ADMINISTRAR  EL ARCHIVO DE GESTIÓN DEL  PROCESO GESTIÓN DOCUMENTAL</t>
  </si>
  <si>
    <t>Secretaria Ejecutiva / Grupo Interno de Atención  al Ciudadano y Gestión Documental</t>
  </si>
  <si>
    <t>Secretario General</t>
  </si>
  <si>
    <t xml:space="preserve">Realizar la transferencia  de las carpetas al archivo central según lo establecido en cronograma de transferencias primarias (noviembre)
</t>
  </si>
  <si>
    <t>ATENCIÓN AL CIUDADANO</t>
  </si>
  <si>
    <t>REALIZAR UNA PRESENTACIÓN EN LA CUAL SE SOCIALICE LA GUÍA DE PARTICIPACIÓN CIUDADANA</t>
  </si>
  <si>
    <t>Coordinador y profesional / Grupo Interno de Trabajo Atención al ciudadano y Gestión Documental</t>
  </si>
  <si>
    <t xml:space="preserve">Actualización de  la Guía de Participación Ciudadana 
</t>
  </si>
  <si>
    <t>No. De productos realizadas en el semestre / No. De productos  programados  durante el semestre</t>
  </si>
  <si>
    <t>SOCIALIZACIÓN DE LOS MECANISMOS DE PARTICIPACIÓN CUIDADANA</t>
  </si>
  <si>
    <t>Realizar una actividad en la que se socialice a los usuarios externos los mecanismos de participación ciudadana  a nivel Bogotá</t>
  </si>
  <si>
    <t>Socialización de los mecanismos de participación ciudadana</t>
  </si>
  <si>
    <t>No. De productos realizados en el semestre / No. De productos  programados  durante el semestre</t>
  </si>
  <si>
    <t>PRESENTAR Y PUBLICAR EL INFORME DE SATISFACCIÓN AL CIUDADANO</t>
  </si>
  <si>
    <t>Oportunidad en la entrega de información</t>
  </si>
  <si>
    <t>Auxiliar Administrativo, Profesional  / Grupo Interno de trabajo de Atención  al ciudadanos y Gestión documental</t>
  </si>
  <si>
    <t>Novedades Recepcionadas</t>
  </si>
  <si>
    <t>% de novedades recepcionadas en la Oficina Atención al Ciudadano</t>
  </si>
  <si>
    <t>REALIZAR CONTROL DE LAS PQRSD RECEPCIONADAS EN EL BUZÓN  DE SUGERENCIA</t>
  </si>
  <si>
    <t>Coordinador y Secretaria Ejecutiva/ Grupo Interno de Trabajo Atención al ciudadano y Gestión Documental</t>
  </si>
  <si>
    <t xml:space="preserve"> PQRSD recepcionadas en el buzón de sugerencias </t>
  </si>
  <si>
    <t>Actas de apertura del buzón de Sugerencias</t>
  </si>
  <si>
    <t>RECEPCIONAR, RADICAR  Y REALIZAR SEGUIMIENTO DE LAS PQRDS PRESENTADAS POR LOS CIUDADANOS AL FPS</t>
  </si>
  <si>
    <t xml:space="preserve">No. De productos realizadas  / No. De productos  programados  </t>
  </si>
  <si>
    <t>DESARROLLAR LOS PRODUCTOS PARA ORGANIZAR Y ADMINISTRAR  EL ARCHIVO DE GESTIÓN DE ATENCIÓN AL CIUDADANO</t>
  </si>
  <si>
    <t xml:space="preserve">Realizar la transferencia  de las carpetas al archivo central según lo establecido en cronograma de transferencias primarias
                                                                                                                                                                                                                      </t>
  </si>
  <si>
    <t>Auxiliar Administrativo / Grupo Interno de Trabajo Atención al ciudadanos y Gestión Documental</t>
  </si>
  <si>
    <t>Secretaria General</t>
  </si>
  <si>
    <t>No. de compromisos laborales concertados en  término y radicados en GTH/ No. De compromisos laborales a concertar</t>
  </si>
  <si>
    <t>No. de evaluaciones desempeño realizadas en  término y radicadas en GTH / No. De evaluaciones desempeño a realizar</t>
  </si>
  <si>
    <t xml:space="preserve">1) Socializar  la Guía de Participación Ciudadana incluyendo la utilización de las redes sociales 
</t>
  </si>
  <si>
    <t>Digitalizar 1575  carpetas  según cronograma aprobado por comité</t>
  </si>
  <si>
    <t xml:space="preserve">No. de revisiones técnicas realizadas oportunamente /  No.de solicitudes recibidas   </t>
  </si>
  <si>
    <t>REPRESENTANTE LEGAL: JHON MAURICIO MARIN BARBOSA</t>
  </si>
  <si>
    <t>MEDICIÓN Y MEJORA</t>
  </si>
  <si>
    <t>Dimensiones del MIPG</t>
  </si>
  <si>
    <t>Políticas de Gestión y Desempeño Institucional</t>
  </si>
  <si>
    <t>5. Información y Comunicación</t>
  </si>
  <si>
    <t>10. Gestión documental</t>
  </si>
  <si>
    <t>2. Direccionamiento Estratégico y Planeación</t>
  </si>
  <si>
    <t>7. Servicio al Ciudadano</t>
  </si>
  <si>
    <t>3. Gestión con Valores para Resultados</t>
  </si>
  <si>
    <t>1. Talento Humano</t>
  </si>
  <si>
    <t>6.  Fortalecimiento organizacional y simplificación de procesos</t>
  </si>
  <si>
    <t>1.    Planeación Institucional</t>
  </si>
  <si>
    <t>2, Gestión presupuestal y eficiencia del gasto público</t>
  </si>
  <si>
    <t>7. Control Interno</t>
  </si>
  <si>
    <t>15. Control interno</t>
  </si>
  <si>
    <t>3, Talento humano</t>
  </si>
  <si>
    <t>3. Talento Humano</t>
  </si>
  <si>
    <t xml:space="preserve">5. Transparencia, acceso a la información pública y lucha contra la corrupción
       Servicio al ciudadano
</t>
  </si>
  <si>
    <t>11. Gobierno Digital, antes Gobierno en Línea</t>
  </si>
  <si>
    <t xml:space="preserve">
Gestión Estratégica del Talento Humano
Integridad
Gestión del Conocimiento y la Innovación.</t>
  </si>
  <si>
    <t>1). Plan de acción 2019  GTH formulado.
2) Consolidación Diagnóstico Necesidad de Aprendizaje Organizacional PIC 2019 y presentación a la Comisión de Personal.
3) Plan Institucional de Capacitación 2019 adoptado
4) Plan de Bienestar 2019 aprobado  
5) Plan de Capacitación del Sistema de Gestión de la Seguridad y Salud en el Trabajo 2019 aprobado
6) Cronograma de actividades del Sistema de Gestión de la Seguridad y Salud en el Trabajo 2019 aprobado
7). Plan de Incentivos 2019  aprobado
8) Resolución Lineamientos para la EDL durante la vigencia
9) Resolución designando la Comisión Evaluadora para la EDL 
10) Plan de Acción  para el Mejoramiento y/o Fortalecimiento de la Política de Integridad en el FPS Vigencia 2019 formulado
11) Proyecto del Manual para la Gestión del Conocimiento y la Innovación del FPS
12) Plan Estratégico de Recursos Humanos 2019 aprobado
13) Programación Anual de Vacaciones de la vigencia aprobado
14) Adopción del Proyecto de Piloto gratuito de Teletrabajo</t>
  </si>
  <si>
    <t xml:space="preserve">
1) Proyecto Plan Estratégico de Recursos Humanos 2020 elaborado
</t>
  </si>
  <si>
    <t xml:space="preserve">Gestión Estratégica del Talento Humano
</t>
  </si>
  <si>
    <t>Expedir  el 100% de Certificaciones laborales de Tiempo y Servicio, de  Funciones, de  inexistencia de Personal de Planta, de  certificaciones con información para Bonos Pensionales y de  aportes a pensión y factores salariales, solicitadas durante el primer semestre de 2019.</t>
  </si>
  <si>
    <t>Expedir 100% de certificaciones laborales de Tiempo y Servicio, de  Funciones, de  inexistencia de Personal de Planta, de  certificaciones con información para Bonos Pensionales y de  aportes a pensión y factores salariales, solicitadas durante el segundo semestre de 2019.</t>
  </si>
  <si>
    <t>Profesional de Apoyo / Secretario Ejecutivo / Auxiliar Administrativo</t>
  </si>
  <si>
    <t>Elaborar y enviar a la CNSC informe el estado de provisión transitoria de las vacantes definitivas de la entidad, correspondientes al segundo semestre de 2018.</t>
  </si>
  <si>
    <t>Elaborar y enviar a la CNSC informe el estado de provisión transitoria de las vacantes definitivas de la entidad, correspondientes al primer semestres de 2019.</t>
  </si>
  <si>
    <t>Analista de Sistemas o Encargado de Nómina</t>
  </si>
  <si>
    <t xml:space="preserve">Profesional de Apoyo /Auxiliar Administrativo / </t>
  </si>
  <si>
    <t xml:space="preserve">1).Informe de permisos y ausencias laborales del IV trimestre del 2018.
2) Informe de permisos y ausencias laborales del I trimestre 2019
</t>
  </si>
  <si>
    <t xml:space="preserve">1).Informe de permisos y ausencias laborales del II trimestre del 2019.
2) Informe de permisos y ausencias laborales del III trimestre 2019
</t>
  </si>
  <si>
    <t>Coordinador Grupo Interno de Talento Humano / Profesional de Apoyo</t>
  </si>
  <si>
    <t>Gestión Estratégica del Talento Humano
Integridad
Gestión del Conocimiento y la Innovación.</t>
  </si>
  <si>
    <t>1). Gestionar el  100% de los eventos programados en el Cronograma de capacitación 2019  para el I Semestre.</t>
  </si>
  <si>
    <t>1) Gestionar el  100% de los eventos programados en el Cronograma de capacitación 2019 para el II Semestre.</t>
  </si>
  <si>
    <t>Coordinador Grupo Interno de Talento Humano / Profesional de Apoyo / Auxiliar Administrativo</t>
  </si>
  <si>
    <t xml:space="preserve">1) Informe  ejecución y avance del Plan Institucional de Capacitación 2019 correspondiente al  I semestre (Incluye: Ejecución eventos programados para el I semestre 2019,  Evaluación Eventos de Capacitación desarrollados durante el  II Semestre 2018,  Evaluación Impacto Eventos Capacitación desarrollados durante el II Semestre 2018.
2) Informe Anual de Ejecución del Plan Institucional de Capacitación  2019. (Incluye: Ejecución Anual del Cronograma General de Eventos de Capacitación 2019, Evaluación Eventos de Capacitación I Semestre 2019,  Evaluación Impacto Eventos Capacitación I Semestre 2019)
</t>
  </si>
  <si>
    <t>Coordinador  Grupo Interno de Talento Humano -  / Profesional de Apoyo/ Auxiliar de Oficina</t>
  </si>
  <si>
    <t>1).Informe de resultados de los indicadores de gestión en seguridad y salud en el trabajo-2018
2)  Informe de grado de avance de Plan de capacitación  del SG-SST I semestre- 2019</t>
  </si>
  <si>
    <t xml:space="preserve">
1) Ejecución del 100% de las actividades trazadas en el Cronograma del SG-SST para ejecutar durante el  IIS de 2019
3) Proyecto del informe de resultados del seguimiento al cumplimiento del cronograma de actividades SG-SST-año 2019
</t>
  </si>
  <si>
    <t>Coordinador Grupo Interno de Talento Humano/  Profesional de Apoyo</t>
  </si>
  <si>
    <t xml:space="preserve">1).) Evaluación del desempeño del segundo semestre 2018-2019 solicitada, recibida - registrada y archivada
2) Concertación de compromisos laborales 2019 - 2020 solicitados, recibidos - registrados y archivados
3) Revisión, registro y  archivo  de los planes de mejoramiento Individual y de sus seguimientos, que sean radicados en GTH
4) Informe consolidado anual de Evaluación de Desempeño del periodo 2018-2019
5). Circular dando a conocer lineamientos y solicitando la formulación de Acuerdos de gestión del 2019.
</t>
  </si>
  <si>
    <t>Coordinador  Grupo Interno de Talento Humano - / Profesional de Apoyo /  Secretario Ejecutivo / Auxiliar Administrativo</t>
  </si>
  <si>
    <t>Gestión Estratégica del Talento Humano</t>
  </si>
  <si>
    <t>Informe de actividades de Inducción General y Específica realizadas y evaluadas (II semestre de 2018).</t>
  </si>
  <si>
    <t>Informe de actividades de Inducción General y Específica realizadas y evaluadas (I semestre de 2019).</t>
  </si>
  <si>
    <t>1) Informe de cumplimiento de funciones de la Comisión a CNSC del II trimestre-2019
2) Informe de cumplimiento de funciones de la Comisión a CNSC del III trimestre-2019</t>
  </si>
  <si>
    <t xml:space="preserve">Coordinador  Grupo Interno de Talento Humano -  /   Secretario Ejecutivo/Auxiliar Administrativo </t>
  </si>
  <si>
    <t>Coordinador  Grupo Interno de Talento Humano / - Secretaria Ejecutiva / Auxiliar de Oficina</t>
  </si>
  <si>
    <t>Coordinador  Grupo Interno de Talento Humano - Auxiliar Administrativo</t>
  </si>
  <si>
    <t>4) EFICIENCIA ADMINISTRATIVA</t>
  </si>
  <si>
    <t>3) GESTIÓN DE TALENTO HUMANO</t>
  </si>
  <si>
    <t xml:space="preserve">1).  Elaborar el cierre  de Inventarios trimestrales de Bienes Muebles de consumo  y devolutivos actualizados con corte a Diciembre 2018,  Marzo 2019                                                                                                                                                                                                                                                                                                                                                                                                                                                                                                                                                                                                                                                                                                 2) Acta de inventario físico  con corte  Diciembre de  2018. </t>
  </si>
  <si>
    <t>5) GESTIÓN FINANCIERA</t>
  </si>
  <si>
    <t xml:space="preserve">REALIZAR LA CONSTITUCIÓN DE  CINCO CAJAS MENORES DE LAS OFICINAS DEL FPS EN BOGOTÁ Y A NIVEL NACIONAL APROBADAS YTRAMITAR SCDS PARA LOS RESPECTIVOS REMBOLSOS </t>
  </si>
  <si>
    <t>Nº de documentos publicados / Nº de  documentos a publicar durante el semestre</t>
  </si>
  <si>
    <t>No. de resoluciones ejecutoriadas dentro de los términos de ley en el periodo (Oct Nov Dic /2018 y Ene Feb Marzo de 2019).</t>
  </si>
  <si>
    <t>No. de resoluciones ejecutoriadas dentro de los términos de ley en el periodo (Abril mayo junio julio agosto sept 2019).</t>
  </si>
  <si>
    <t>No. de actos administrativos notificados  mediante aviso (Oct Nov Dic /2018 y Ene Feb Marzo de 2019).</t>
  </si>
  <si>
    <t>No. de actos administrativos notificados  mediante aviso  (Abril mayo junio julio agosto sept 2019).</t>
  </si>
  <si>
    <t>SOLICITUDES REFERENTES A AFILIACIONES DE SALUD,  BRINDANDO INFORMACIÓN CORDIAL Y OPORTUNA  A LOS CIUDADANOS DE  LA ENTIDAD, PROSOCIAL, SAN JUAN DE DIOS</t>
  </si>
  <si>
    <t>1). Presentar en oportunidad al Director General los  informe de Satisfacción al Ciudadano IV trimestre 2018  y I trimestre del 2019
2) Enviar a Publicación el informe de Satisfacción al Ciudadano correspondiente al IV trimestre 2018  y I trimestre del 2019</t>
  </si>
  <si>
    <t>1) 1) Presentar en oportunidad al Director General los   informes de Satisfacción al Ciudadano II y III  trimestre del 2019
2) Enviar a Publicación el informe de Satisfacción al Ciudadano correspondiente II y III  trimestre del 2019</t>
  </si>
  <si>
    <t>REALIZAR LAS ACTIVIDADES PARA GESTIONAR  RECURSOS FINANCIEROS PARA TRAMITAR EL AVALÚO DE LOS BIENES INMUEBLES PARA SU COMERCIALIZACIÓN</t>
  </si>
  <si>
    <t>% de prestaciones económicas tramitadas (II semestre 2018)</t>
  </si>
  <si>
    <t>% de prestaciones económicas tramitadas (I semestre 2019)</t>
  </si>
  <si>
    <t>% de Tutelas contestadas en términos de ley  (I semestre 2019)</t>
  </si>
  <si>
    <t>ELABORAR UN PROGRAMA   ANUAL DE AUDITORÍAS; DE EVALUACIÓN INDEPENDIENTE Y PRESENTARLOS AL COMITÉ INSTITUCIONAL DE COORDINACIÓN  DE CONTROL INTERNO DE FPS Y CALIDAD PARA SU ADOPCION Y PUBLICACION</t>
  </si>
  <si>
    <t xml:space="preserve">Elaborar el Programas de Auditoría  aprobados por el Director General y adoptado por el Comité Institucional de Coordinación de control  Interno  de FPS y solicitar su Publicación. </t>
  </si>
  <si>
    <t>REALIZAR LA ACTUALIZACIÓN DEL PLAN  DE PARTICIPACIÓN CIUDADANA DE LA ENTIDAD</t>
  </si>
  <si>
    <t xml:space="preserve">Actualizar el Plan de Participación Ciudadana de la Entidad </t>
  </si>
  <si>
    <t>Actualización del Plan de Participación Ciudadana</t>
  </si>
  <si>
    <t>ACTUALIZAR LA DOCUMENTACIÓN  DEL SISTEMA INTEGRADO DE GESTIÓN GENERADA POR EL  PROCESO, SUSCEPTIBLE DE MODIFICACIONES  (PROCEDIMIENTOS, GUÍAS, INSTRUCTIVOS, FORMATOS).</t>
  </si>
  <si>
    <t xml:space="preserve">Subdirector de  Prestaciones Sociales /Coordinador Grupo Interno de Trabajo Gestión Prestación Servicios de Salud/ profesional </t>
  </si>
  <si>
    <t>Coordinador Grupo Interno de Trabajo gestión Bienes, Compras y Servicios Administrativos/ Técnico Administrativo / profesionales</t>
  </si>
  <si>
    <t>FORMULAR LA PLANEACIÓN DEL PROCESO</t>
  </si>
  <si>
    <t xml:space="preserve"> Director General/ Secretario General / Jefe Oficina Asesora / Profesionales -  Oficina Asesora de Planeación y Sistemas</t>
  </si>
  <si>
    <t>4. Evaluación de resultados</t>
  </si>
  <si>
    <t>REALIZAR  REVISIÓN POR LA DIRECCIÓN DEL SISTEMA INTEGRAL DE GESTIÓN MECI - CALIDAD</t>
  </si>
  <si>
    <t>Director General/ Secretario General/Subdirectores/  Jefe Oficina Asesora / Profesionales -  Oficina Asesora de Planeación y Sistemas</t>
  </si>
  <si>
    <t>REVISÓN TÉCNICA  DE LOS DOCUMENTOS DE GESTIÓN DEL SISTEMA INTEGRAL DE GESTION SEGÚN REQUERIMIENTOS DE LOS PROCESOS.</t>
  </si>
  <si>
    <t>Revisión técnica de las solicitudes de modificación o creación de la documentación del Sistema Integrado de Gestión presentadas por los procesos  que lo requieran.</t>
  </si>
  <si>
    <t>Fortalecimiento de Sistema integrado de Gestión</t>
  </si>
  <si>
    <t>Plan  Estratégico institucional</t>
  </si>
  <si>
    <t>Implementación del MIPG</t>
  </si>
  <si>
    <t>Rendición de cuentas</t>
  </si>
  <si>
    <t xml:space="preserve">1). Base de datos actualizada de  las federaciones y  asociaciones participantes de la Audiencia Pública de Rendición de Cuentas                                                                                                                                                                                                            2) Cronograma aprobado de la programación de  la Audiencia pública de Rendición de Cuentas.     
3) Elaboración y consolidación del Informe de Gestión 2018                                                                                                      
</t>
  </si>
  <si>
    <t>Audiencia Pública de rendición de cuentas realizada y Evaluada</t>
  </si>
  <si>
    <t>TRAMITE DE VIGENCIAS FUTURAS EN LA ENTIDAD</t>
  </si>
  <si>
    <t>DILIGENCIAR  EL FORMATO ÚNICO DE DISTRIBUCIÓN RECURSOS NACIÓN DEL PRESUPUESTO DE LA ENTIDAD</t>
  </si>
  <si>
    <t>Diligenciar el Formato Único de Distribución de los recursos nación ( Unidad Salud - Unidad Pensiones)</t>
  </si>
  <si>
    <t>Informes presentados a los Entes Externos (Cámara de Representantes, Congreso de la República, Contraloría General de la República, FURAG)</t>
  </si>
  <si>
    <t>FORTALECER LOS MÉTODOS DE PLANEACIÓN, PROGRAMACIÓN, EJECUCIÓN Y SEGUIMIENTO DEL PRESUPUESTO Y DE LA GESTIÓN DE LA INFORMACIÓN E PARA EL DESARROLLO DE LOS PLANES, PROGRAMAS Y PROYECTOS DE LA ENTIDAD.</t>
  </si>
  <si>
    <t>DOCUMENTAR Y EJECUTAR EL PLAN DE ACCIÓN PARA LA IMPLEMENTACIÓN DE LA POLÍTICA DIRECCIONAMIENTO ESTRATÉGICO Y PLANEACIÓN DEL MIPG</t>
  </si>
  <si>
    <t xml:space="preserve"> Jefe Oficina Asesora / Profesionales -  Oficina Asesora de Planeación y Sistemas</t>
  </si>
  <si>
    <t>CONSOLIDACIÓN DE LAS SALIDAS NO CONFORMES DE LA ENTIDAD</t>
  </si>
  <si>
    <t>Reporte trimestralmente matriz con la consolidación de las salidas no conformes, (oct - dic) (ene- marzo)</t>
  </si>
  <si>
    <t>Consolidación de las salidas no conformes</t>
  </si>
  <si>
    <t>ASESORAR A LOS PROCESOS  EN EL ANALISIS DE CAUSA Y LA  FORMULACIÓN DE ACCIONES CORRECTIVAS FRENTE A LAS SALIDAS NO CONFORMES</t>
  </si>
  <si>
    <t>Formatos solicitud de acciones correctivas o preventivas a los procesos que se le identifique no conformidades reales  diligenciado</t>
  </si>
  <si>
    <t>Formatos solicitud de acciones correctivas o preventivas a los procesos que se le identifique no conformidades potenciales diligenciado</t>
  </si>
  <si>
    <t>4, Evaluación de resultados</t>
  </si>
  <si>
    <t>16, Seguimiento y Evaluación del Desempeño Institucional</t>
  </si>
  <si>
    <t>CONSOLIDAR Y REPORTAR EL MAPA INSTITUCIONAL DE RIESGOS</t>
  </si>
  <si>
    <t xml:space="preserve">1)Reporte de seguimiento del 4to trimestre del  Mapa Institucional de Riesgos
2) Mapa Institucional de Riesgos actualizado -2019.
3) Seguimiento al Mapa Institucional de Riesgos  I trimestre 2019.
</t>
  </si>
  <si>
    <t xml:space="preserve">2)Seguimiento al  Mapa Institucional de Riesgos trimestre 2do y 3ro trimestre -2019 
 </t>
  </si>
  <si>
    <t xml:space="preserve">Mapa Institucional de Riesgos </t>
  </si>
  <si>
    <t>ASESORAR EN LA CONTRUCCION Y/O ACTUALIZACIÓN DE LOS INDICADRES DE GESTION DE LA ENTIDAD</t>
  </si>
  <si>
    <t>Actualización de Matriz de Indicadores de gestión actualizada</t>
  </si>
  <si>
    <t xml:space="preserve">CONSOLIDACIÓN DE AVANCES PLAN DE MANEJO DE RIESGOS </t>
  </si>
  <si>
    <t>1)REPORTE DEL CONSOLIDADO DEL AVANCES PLAN DE MANEJO DE RIESGOS 2do y 3er  trimestres 2019
2) Informe semestral de estado de acciones preventivas -1er semestre 2019</t>
  </si>
  <si>
    <t>Estado de acciones preventivas??</t>
  </si>
  <si>
    <t xml:space="preserve">CONSOLIDACIÓN DEL AVANCE PLAN DE MEJORAMIENTO INSTITUCIONAL </t>
  </si>
  <si>
    <t>1)REPORTE DEL CONSOLIDADO DEL AVANCES PLAN DE  MEJORAMIENTO 2do y 3er  trimestres 2019
2) Informe semestral de estado de acciones Correctiva -1er semestre 2019</t>
  </si>
  <si>
    <t>Estado de acciones correctivas</t>
  </si>
  <si>
    <t xml:space="preserve"> Jefe Oficina Asesora / Profesionales TIC´S-  Oficina Asesora de Planeación y Sistemas</t>
  </si>
  <si>
    <t>100% de documentos  o noticias publicadas durante el semestre</t>
  </si>
  <si>
    <t xml:space="preserve">REALIZAR SENSIBILIZACIÓN SOBRE SEGURIDAD DE LA INFORMACIÓN.
</t>
  </si>
  <si>
    <t>1) Desarrollar 1 Actividad para la sensibilizaciones de seguridad de la información (correos electrónicos mensajes emergentes Real Popup)
2) 100% de ejecución de las  ACTIVIDADES DEL SISTEMA DE GESTIÓN DE LA SEGURIDAD Y PRIVACIDAD DE LA INFORMACIÓN SGSPI formuladas para el 1er semestre-2019</t>
  </si>
  <si>
    <t xml:space="preserve">SOPORTE  DE EQUIPOS Y SISTEMAS DE INFORMACIÓN </t>
  </si>
  <si>
    <t>1)  REGISTROS DEL 100% DE LOS SOPORTES TÉCNICOS SOLICITADOS Y  REALIZADOS</t>
  </si>
  <si>
    <t>Profesional  - Técnicos e ingenieros  / Oficina Asesora de Planeación y Sistemas</t>
  </si>
  <si>
    <t>No. De soportes técnicos realizados / No. De soportes requeridos</t>
  </si>
  <si>
    <t>100% de los documentos publicados  en el Sistema Integrado de Procesos y Procedimientos solicitados en  dic 2018/ Ene feb mar abril y mayo 2019</t>
  </si>
  <si>
    <t xml:space="preserve">1). Plan de Acción para la Estrategia de Gobierno Digital reformulación, de acuerdo a los lineamiento establecidos por los Ministerios de Salud y Ministerio TIC´S.                                                            </t>
  </si>
  <si>
    <t>1) 100%  DE EJECUCIÓN DEL PLAN DE MANTENIMIENTO PREVENTIVO -CORRECTIVO 
2) Hojas de vida de  equipos de computo actualizadas, conforme a  novedades presentadas en los equipos (cambio de hardware o cambio de funcionarios).</t>
  </si>
  <si>
    <t>Hojas de  vida equipos de computo actualizadas</t>
  </si>
  <si>
    <t>Esquema de Publicación actualizado conforme a novedades presentadas</t>
  </si>
  <si>
    <t>SOCIALIZAR LAS POLITICAS Y/O LINEAMIENTOS EMITIDOS POR EL COMITÉ DE GESTIÓN Y DESEMPEÑO DE LA ENTIDAD</t>
  </si>
  <si>
    <t xml:space="preserve">DECRETO 612 </t>
  </si>
  <si>
    <t>EJECUTAR EL PLAN DE ACCIÓN PARA LA IMPLEMENTACIÓN DEL MIPG</t>
  </si>
  <si>
    <t xml:space="preserve">PLAN ESTRATÉGICO </t>
  </si>
  <si>
    <t>PLAN ANTICORRUPCION Y ATENCION AL CIUDADANO</t>
  </si>
  <si>
    <t xml:space="preserve">PLAN INSTITUCIONAL DE CAPACITACIÓN </t>
  </si>
  <si>
    <t xml:space="preserve">PLAN DE BIENESTAR </t>
  </si>
  <si>
    <t>PLAN DE SEGURUDAD  Y SALUD EN EL TRABAJO</t>
  </si>
  <si>
    <t xml:space="preserve">PLAN ANUAL DE VACANTES </t>
  </si>
  <si>
    <t>GESTIÓN SERVICIOS ADMINISTRATIVOS</t>
  </si>
  <si>
    <t>PLAN ANUAL DE ADQUISICIONES</t>
  </si>
  <si>
    <t xml:space="preserve">RIEGOS DE SEGURUDAD </t>
  </si>
  <si>
    <t>Plan Institucional de archivos</t>
  </si>
  <si>
    <t>FORMULACION PLAN DE ACCIÓN 2019</t>
  </si>
  <si>
    <t>PLAN INSTITUCIONAL DE ARCHIVO DE LA ENTIDAD PINAR</t>
  </si>
  <si>
    <t xml:space="preserve">PLAN INSTITUCIONAL DE ARCHIVO DE LA ENTIDAD PINAR </t>
  </si>
  <si>
    <t>Formular el Plan Institucional de archivo
Seguimiento al Plan Institucional de archivo de la Entidad PINAR</t>
  </si>
  <si>
    <t>Seguimiento al Plan Institucional de archivo de la Entidad PINAR</t>
  </si>
  <si>
    <t>Plan Estratégico de Tecnologías de la Información y las Comunicaciones ­ PETI</t>
  </si>
  <si>
    <t>Fecha Ultima Actualización</t>
  </si>
  <si>
    <t>GESTIÓN DOCUMENTAL</t>
  </si>
  <si>
    <t>PUBLICAR LAS ACTUALIZACIONES  DE LOS DOCUMENTOS DE TODOS LOS PROCESOS EN EL SISTEMA INTEGRADO DE PROCESOS Y PROCEDIMIENTOS.</t>
  </si>
  <si>
    <t>EJECUTAR Y  REALIZAR SEGUIMIENTO AL PLAN ESTRATÉGICO INSTITUCIONAL</t>
  </si>
  <si>
    <t>EJECUTAR Y REALIZAR SEGUIMIENTO AL PLAN ANTICORRUPCIÓN Y DE ATENCIÓN AL CIUDADANO.</t>
  </si>
  <si>
    <t xml:space="preserve"> Plan de Tratamiento de Riesgos de Seguridad y Privacidad de la Información</t>
  </si>
  <si>
    <t xml:space="preserve"> Plan de Seguridad y Privacidad de la Información</t>
  </si>
  <si>
    <t>1) 100% de las actividades del Plan de Tratamiento de Riesgos de Seguridad y Privacidad de la Información, programadas para el 1er semestre -2019
2) Informe de ejecución del Plan de Tratamiento de Riesgos de Seguridad y Privacidad de la Información.</t>
  </si>
  <si>
    <t>1) 100% de ejecución de las actividades del Plan de Seguridad y Privacidad de la Información, programadas para el 1er semestre-2019
2) Informe de Ejecución del Plan de Seguridad y Privacidad de la Información.</t>
  </si>
  <si>
    <t>1) 100% de ejecución de las actividades del Plan de Seguridad y Privacidad de la Información, programadas para el 2do semestre-2019
2) Informe de Ejecución del Plan de Seguridad y Privacidad de la Información.</t>
  </si>
  <si>
    <t>1) 100% de las actividades del Plan de Tratamiento de Riesgos de Seguridad y Privacidad de la Información, programadas para el 2do semestre -2019
2) Informe de ejecución del Plan de Tratamiento de Riesgos de Seguridad y Privacidad de la Información.</t>
  </si>
  <si>
    <t>Ejecución y seguimiento al Plan Estratégico de Tecnologías de la Información y las Comunicaciones ­ PETI</t>
  </si>
  <si>
    <t>Ejecución y seguimiento al Plan de Tratamiento de Riesgos de Seguridad y Privacidad de la Información</t>
  </si>
  <si>
    <t>Ejecución y seguimiento al Plan de Seguridad y Privacidad de la Información</t>
  </si>
  <si>
    <t>Dirección General /Profesional  - Técnicos e ingenieros  / Oficina Asesora de Planeación y Sistemas</t>
  </si>
  <si>
    <t>PLAN ESTRATÉGICO DE  Tecnologías de la Información y las Comunicaciones ­ PETI</t>
  </si>
  <si>
    <t>INFORMAR A LOS DISTITNTO PROCESOS  DENTRO DE LOS 5 DÍAS HÁBILES DEL MES SIGUIENTE, EL CONSOLIDADO DEL RECAUDO RECIBIDO EN LAS CUENTAS BANCARIAS DE LA ENTIDAD (UNIDADES EJECUTORAS 19-14-01 Y 19-14-02)</t>
  </si>
  <si>
    <t>Presentar 6 Informes por cada unidad Ejecutora (12 informes)</t>
  </si>
  <si>
    <t>GESTIONAR LOS RECURSOS DE ACREEDORES VARIOS  DEDVOLUCION DEFINTIVA</t>
  </si>
  <si>
    <t xml:space="preserve">Numero  de  respuestas  /numero  de  solicitudes </t>
  </si>
  <si>
    <t xml:space="preserve">liquidaciones  efectivas </t>
  </si>
  <si>
    <t>(No. De respuestas /No. De Solicitudes ) * 100</t>
  </si>
  <si>
    <t xml:space="preserve">Numero  de  devoluciones /  numero  de  solicitudes  </t>
  </si>
  <si>
    <t xml:space="preserve">liquidaciones   devueltas </t>
  </si>
  <si>
    <t>(No. De  devoluciones/No. De Solicitudes ) * 100</t>
  </si>
  <si>
    <t xml:space="preserve">Recobros efectuados en el semestre/Total recobros </t>
  </si>
  <si>
    <t>Recobros efectuados al ADRES</t>
  </si>
  <si>
    <t>(No. De recobros /No. Total recobros requeridos ) * 100</t>
  </si>
  <si>
    <t>Glosas subsanadas /  total glosas cobradas y devueltas</t>
  </si>
  <si>
    <t>Glosas subsanadas</t>
  </si>
  <si>
    <t>(No. De  Glosas subsanadas/No. De Glosas cobradas y devueltas  ) * 100</t>
  </si>
  <si>
    <t xml:space="preserve">Valor aplicado  / Valor total recaudado en el mes  </t>
  </si>
  <si>
    <t>Recaudo cuotas partes pensionales</t>
  </si>
  <si>
    <t>Mesas efectuadas  / Total mesas proyectadas</t>
  </si>
  <si>
    <t xml:space="preserve">(Mesas efectuadas/Mesas programadas  )  </t>
  </si>
  <si>
    <t>100% de documentos actualizados, conforme al cronograma diseñado por cada proceso para el 1er semestre 2019, con asesoría de OPS.</t>
  </si>
  <si>
    <t>100% de documentos actualizados, conforme al cronograma diseñado por cada proceso para el 2do semestre 2019, con asesoría de OPS.</t>
  </si>
  <si>
    <t>Ejecución del 100% de las actividades establecidas en el Plan de acción del MIPG programadas  para el  1er semestre/2019  y demás actividades de las políticas que sean de su competencia.</t>
  </si>
  <si>
    <t>1) Ejecución del 100% de las actividades establecidas en el Plan de acción para la implementación de la política Seguimiento y Evaluación del Desempeño Institucional del MIPG programadas  para el 2do semestre/2019; y demás actividades de las políticas que sean de su competencia.</t>
  </si>
  <si>
    <t>% de Tutelas contestadas en términos de ley (II semestre 2018)</t>
  </si>
  <si>
    <t>% de comités de evaluación de Prestaciones Económicas regionales realizados</t>
  </si>
  <si>
    <t>No. comités  regionales realizados *100 / No. De comités regionales programados</t>
  </si>
  <si>
    <t>Auxiliares Administrativos / Técnicos Administrativos / Secretarias Ejecutivas, Abogados sustanciadores/ Coordinador Grupo Interno GPE/Subdirector de Prestaciones Sociales</t>
  </si>
  <si>
    <t>1.) Lineamientos y políticas emitidas y  socializadas por el comité 
2) Documentar y legalizar actas de sesión de comité y mantenerlas custodiadas</t>
  </si>
  <si>
    <t>Lineamientos socializados</t>
  </si>
  <si>
    <t xml:space="preserve">Revisión por la Dirección </t>
  </si>
  <si>
    <t>Informe presentado en términos de oportunidad</t>
  </si>
  <si>
    <t>1) Plan de acción para la implementación de la política Direccionamiento Estratégico y Planeación del MIPG
2) Ejecución del 100% de las actividades establecidas en el Plan de acción para la implementación de la política Direccionamiento Estratégico y Planeación del MIPG programadas  para el  1er semestre/2019; y demás actividades de las políticas que sean de su competencia.</t>
  </si>
  <si>
    <t>1) Ejecución del 100% de las actividades establecidas Plan de acción para la implementación de la política Direccionamiento Estratégico y Planeación del MIPG programadas y demás actividades de las políticas que sean de su competencia para el  2do semestre/2019.</t>
  </si>
  <si>
    <t>1) Documento de  vigencias futuras elaborados y tramitados para los servicios de los proceso que lo requieran.</t>
  </si>
  <si>
    <t xml:space="preserve">Formato Único de Distribución </t>
  </si>
  <si>
    <t xml:space="preserve">Reporte de seguimiento al Plan Anticorrupción y Atención al Ciudadano (may-sep 2019); </t>
  </si>
  <si>
    <t xml:space="preserve">Director General /  Jefe de la Oficina Asesora de Planeación y  Sistemas/ Secretario Ejecutivo </t>
  </si>
  <si>
    <t xml:space="preserve">100% Planes De Mejoramiento individual Concertados y Evaluados en  Término correspondientes al periodo a evaluar  </t>
  </si>
  <si>
    <t>Reporte trimestralmente matriz con la consolidación de con la consolidación de las salidas no conformes (abr - jun) (jul- sep.)</t>
  </si>
  <si>
    <t>No de Asesorías realizadas en la documentación de acciones correctivas</t>
  </si>
  <si>
    <t>No de Asesorías realizadas en la documentación de acciones preventivas</t>
  </si>
  <si>
    <t>1) Plan de acción para la implementación de la política Seguimiento y Evaluación del Desempeño Institucional del MIPG
2) Ejecución del 100% de las actividades establecidas en el Plan de acción para la implementación de la política Seguimiento y Evaluación del Desempeño Institucional del MIPG programadas  para el  1er semestre/2019; y demás actividades de las políticas que sean de su competencia.</t>
  </si>
  <si>
    <t>1) 2) Ejecución del 100% de las actividades establecidas en el Plan de acción para la implementación de la política Seguimiento y Evaluación del Desempeño Institucional del MIPG programadas  para el 2do semestre/2019; y demás actividades de las políticas que sean de su competencia.</t>
  </si>
  <si>
    <t>Matriz de indicadores de Gestión</t>
  </si>
  <si>
    <t>No de acciones de mejora documentaras oportunamente/ No acciones de mejora identificadas en el semestre.</t>
  </si>
  <si>
    <t xml:space="preserve">16. Seguimiento y evaluación del desempeño institucional </t>
  </si>
  <si>
    <t>1). Circular requiriendo la elaboración y/o actualización de las Declaraciones de bienes y rentas y actividad económica de los funcionario de planta a diciembre /2018  actualizadas
2) Asesorar en  la elaboración y/o actualización de las Declaraciones de bienes y rentas y actividad económica de los funcionario de planta a diciembre /2018 en el SIGEP.
3) Declaraciones de bienes y rentas y actividad económica de los funcionarios de planta a diciembre /2018 archivadas en las respectivas Historias laborales.
4) Circular solicitando actualización de información de las hojas de vida en el SIGEP a los funcionarios de planta de la Entidad.
5) Validar la información de las hojas de vida en el SIGEP del 100% de los funcionarios de planta que ingresen como nuevos a la Entidad y de los que actualicen. 6) Asesorar en la elaboración de las  Declaraciones de bienes y rentas y actividad económica de los funcionarios de planta que  se vinculen o retiren de la entidad durante el primer semestre de 2019, para luego ser archivadas en las  respectivas Historias laborales.</t>
  </si>
  <si>
    <t>1) Validar la información de las hojas de vida en el SIGEP del 100% de los funcionarios de planta que ingresen como nuevos a la Entidad y de los demás  que actualicen. 2) Asesorar en la elaboración de las  Declaraciones de bienes y rentas y actividad económica de los funcionarios de planta que  se vinculen o retiren de la entidad durante el segundo semestre de 2019, para luego ser archivadas en las  respectivas Historias laborales.</t>
  </si>
  <si>
    <t>Plan Institucional de Capacitación</t>
  </si>
  <si>
    <t>(No. de eventos de capacitación gestionados en el semestre / No. de eventos de capacitación incluidos en el Cronograma General de Eventos de Capacitación para el semestre)*100</t>
  </si>
  <si>
    <t xml:space="preserve">Ejecución y Evaluación Plan Institucional de Capacitación </t>
  </si>
  <si>
    <t xml:space="preserve">(No. de Informes de Ejecución y Avance del Plan Institucional de Capacitación elaborados / No. de Informes de Ejecución y Avance del Plan Institucional de Capacitación programados)*100
</t>
  </si>
  <si>
    <t xml:space="preserve">1). Elaborar  los Estudios Previos para la Ejecución de las Actividades del Plan de Bienestar 2019
2) Ejecución del 100% de las Actividades del Plan de Bienestar programadas para el I Semestre  2019
3) Informe Ejecución del Plan de Bienestar del I Semestre de 2019
</t>
  </si>
  <si>
    <t xml:space="preserve">1) Ejecución del 100% de las Actividades del Plan de Bienestar programadas para el II Semestre  2019
2) Informe Ejecución del Plan de Bienestar del II Semestre de 2019
3) Informe de Evaluación de eventos de Bienestar Social del año 2019
4) Actos administrativos para la premiación  de incentivos 2019
</t>
  </si>
  <si>
    <t>Ejecución y Evaluación del Plan de Bienestar Social</t>
  </si>
  <si>
    <t xml:space="preserve">1) Circular solicitando Evaluación Desempeño Laboral del primer semestre de 2019 - 2020
2) Recepción, registro y archivo de las EDL del I Semestre de 2019 radicadas en GTH por cada proceso.
3) Revisión, registro y  archivo  de los planes de mejoramiento Individual y de sus seguimientos, que sean radicados en GTH
</t>
  </si>
  <si>
    <t>informes de mantenimiento</t>
  </si>
  <si>
    <t>Informe presentado en términos de oportunidad / Informe programado.</t>
  </si>
  <si>
    <t xml:space="preserve">1) Elaborar el cierre  de Inventarios  trimestrales  de Bienes Muebles de consumo y devolutivos  con corte a junio y septiembre 2019.                                                                                                                                                                                                                                                            2)  Acta de inventario físico  con corte a junio 2019. </t>
  </si>
  <si>
    <t>Profesional encargada de servicios públicos / Grupo Interno  Trabajo Gestión Bienes, Compras y Servicios Administrativos</t>
  </si>
  <si>
    <t>1). Informe de seguimiento del Plan de Adquisición de Bienes Servicios y Obra Publica presentado para el análisis correspondiente  del Coordinador Grupo Interno de Trabajo gestión Bienes Compras y Servicios Administrativos (Cuarto trimestre de 2018)                                                                 2) Informe de seguimiento del Plan de Compras presentado para el análisis correspondiente del Coordinador Grupo Interno de Trabajo gestión Bienes Compras y Servicios Administrativos (Primer Trimestre de 2019)</t>
  </si>
  <si>
    <t>1. Informe de seguimiento del Pan de Adquisición de Bienes Servicios y Obra Publica  presentado para el análisis correspondiente del Coordinador Grupo Interno de Trabajo gestión Bienes Compras y Servicios Administrativos (Segundo Trimestre de 2019)                                                                                                                          2. Informe de seguimiento del Pan de Adquisición de Bienes Servicios y Obra Publica  presentado para el análisis correspondiente del Coordinador Grupo Interno de Trabajo gestión Bienes Compras y Servicios Administrativos  (Tercer Trimestre de 2019)</t>
  </si>
  <si>
    <t xml:space="preserve">Ejecución al Plan de Adquisición de Bienes, Servicios y Obra Publica </t>
  </si>
  <si>
    <t xml:space="preserve">1).Elaboración  Plan de Adquisición de Bienes Servicios y Obra Publica para  su aprobación.  (vigencia 2019)
2) Numero  de  Modificaciones realizadas al  Plan Adquisición de Bienes Servicios y Obra Publica 
3) Publicación en la pagina web del FPS y SECOP. </t>
  </si>
  <si>
    <t xml:space="preserve">1) Numero  de  Modificaciones realizadas al  Plan Adquisición de Bienes Servicios y Obra Publica.
2) Publicación en la pagina web del FPS y SECOP.  </t>
  </si>
  <si>
    <t xml:space="preserve">Plan de Adquisición de Bienes, Servicios y Obra Publica </t>
  </si>
  <si>
    <t>No de resmas de papel entregadas /  no de resmas de papel entregadas en el semestre anterior</t>
  </si>
  <si>
    <t>Mantener actualizada la información de la sección de Transparencia y acceso a la información pública en el sitio web</t>
  </si>
  <si>
    <t>Jefe Oficina Asesora de Planeación y Sistemas - Profesional  - Técnico  / Oficina Asesora de Planeación y Sistemas</t>
  </si>
  <si>
    <t xml:space="preserve">Transparencia y acceso a la información pública </t>
  </si>
  <si>
    <t>1) Desarrollar 1 Actividad para la sensibilización de seguridad de la información (correos electrónicos mensajes emergentes Real Popup)
2) 100% de ejecución de las  ACTIVIDADES DEL SISTEMA DE GESTIÓN DE LA SEGURIDAD Y PRIVACIDAD DE LA INFORMACIÓN SGSPI formuladas para el 2do semestre-2019</t>
  </si>
  <si>
    <t>100% de los documentos publicados  en el Sistema Integrado de Procesos y Procedimientos solicitados en (jun / jul ago. sep. oct nov 2019).</t>
  </si>
  <si>
    <t>Documentos Publicados en el SIP</t>
  </si>
  <si>
    <t>No de documentos Publicados en el SIP/ No de documentos aprobados por acto administrativo.</t>
  </si>
  <si>
    <t>Plan de Acción para la Estrategia de Gobierno en Línea.</t>
  </si>
  <si>
    <t>1)  100% de ejecución de las actividades del Plan Estratégico de Tecnologías de la Información y las Comunicaciones ­ PETI, programadas para el 2do semenstre-2019
2) Informe de ejecución del Plan de Tratamiento de Riesgos de Seguridad y Privacidad de la Información.</t>
  </si>
  <si>
    <t>Jefe Oficina Asesora de Planeación y Sistemas - Profesional  - Técnicos e ingenieros  / Oficina Asesora de Planeación y Sistemas</t>
  </si>
  <si>
    <t>Realizar capacitaciones sobre los medios de apoyo del sistema de gestión documental ORFEO según necesidades de los funcionarios requeridas.</t>
  </si>
  <si>
    <t>Secretaria Ejecutiva, Auxiliares de Oficina de Secretaria General</t>
  </si>
  <si>
    <t>1). Enviar seis correos electrónicos recordando el reporte del normograma institucional. 
2) Actualizar el normograma de acuerdo a los requerimiento de los procesos.</t>
  </si>
  <si>
    <t>1) Enviar seis correos electrónicos recordando el reporte del normograma institucional. 
2) Actualizar el normograma de acuerdo a los requerimiento de los procesos.</t>
  </si>
  <si>
    <t>Encargado de actualización Normograma Institucional / Secretaría General</t>
  </si>
  <si>
    <t>1). Informe de Seguimiento al Programa de Gestión Documental.
2)Presentación de Informe por medio de Memorando al Secretario General</t>
  </si>
  <si>
    <t>1). Informe de Seguimiento al Programa de Gestión Documental.
2) Presentación de Informe por medio de Memorando al Secretario General</t>
  </si>
  <si>
    <t>1). Diligenciar  y consolidar la base de datos de las necesidades de afiliación y prestaciones económicas de los ciudadanos del FPS.</t>
  </si>
  <si>
    <t>1) Diligenciar  y consolidar la base de datos de las necesidades de afiliación y prestaciones económicas de los ciudadanos del FPS.</t>
  </si>
  <si>
    <t>Realizar actas de aperturas del  buzón de sugerencias (dic ene feb mar abr y muy) en la cuidad de Bogotá  y los puntos administrativos fuera de Bogotá</t>
  </si>
  <si>
    <t>Realizar actas de aperturas del  buzón de sugerencias (jun jul agos sep. oct nov) en la cuidad de Bogotá  y los puntos administrativos fuera de Bogotá</t>
  </si>
  <si>
    <t>1). Cantidad de PQRDS Recepcionadas y  radicadas.
2) realizar seguimiento de las PQRDS presentadas por lo ciudadanos del FPS a través del formato MIAACGCDFO43 Reporte Mensual del Registro y Seguimiento de Peticiones Quejas Reclamos Sugerencias y/o Felicitaciones Denuncias (PQRSD) por Dependencias.</t>
  </si>
  <si>
    <t>1) Cantidad de PQRDS Recepcionadas y  radicadas.
2) realizar seguimiento de las PQRDS presentadas por lo ciudadanos del FPS a través del formato  MIAACGCDFO43 Reporte Mensual del Registro y Seguimiento de Peticiones Quejas Reclamos Sugerencias y/o Felicitaciones Denuncias (PQRSD) por Dependencias.</t>
  </si>
  <si>
    <t>Subdirector Financiero/Coordinador Grupo Interno de Trabajo de Tesorería</t>
  </si>
  <si>
    <t>Coordinador Grupo Interno de Trabajo de Tesorería</t>
  </si>
  <si>
    <t>Eficacia en la Depuración de conciliaciones bancarias</t>
  </si>
  <si>
    <t>Relazar un Análisis semestral de acreedores varios de mesadas pensionales prescritas (superior a los 3 años sin haber sido reclamadas) e informar a contabilidad para que proceda con las Notas Crédito para la  Devolución definitiva (1 análisis semestral)</t>
  </si>
  <si>
    <t>Profesional del Grupo Interno  de Trabajo de Contabilidad  / Coordinador GIT de Tesorería</t>
  </si>
  <si>
    <t xml:space="preserve">Recibir   las  solicitudes  de  liquidaciones   que   requiera    cada  área   con toda  la  información  necesaria    para  generar   estados d e  cuenta  (ver formato  de  solicitud llega  de  manera    oportuna    la  respuesta  </t>
  </si>
  <si>
    <t xml:space="preserve">Subdirección Financiera/Grupo  de  liquidaciones </t>
  </si>
  <si>
    <t xml:space="preserve">Determinar    las  liquidaciones   objeto  de  devolución   por  no   cumplir    con  los  parámetros   del   formato  solicitud o   por  no  ser  procedente  jurídicamente   según   en análisis   del  proceso </t>
  </si>
  <si>
    <t xml:space="preserve">El  grupo  de  liquidaciones    tiene   establecido   5  días  hábiles    para  hacer    entrega   de  la  liquidación  solicitada .Dentro   de  este   tiempo   debe  gestionar :fecha a de  la  solicitud ,análisis   de  capital ,generar la  liquidación y  toma la  firma de  la   Subdirección  Financiera </t>
  </si>
  <si>
    <t xml:space="preserve">Numero  de  días   real  / 5  días   hábiles  </t>
  </si>
  <si>
    <t xml:space="preserve">Días   de  entrega  </t>
  </si>
  <si>
    <t xml:space="preserve">(No. De   días  real/5  días  hábiles ) </t>
  </si>
  <si>
    <t>Presentar con oportunidad y parámetros establecidos por el ADRES para los recobros de los servicios de Salud</t>
  </si>
  <si>
    <t>Subdirección Financiera/Grupo  de  Cartera</t>
  </si>
  <si>
    <t>Garantizar la subsanación de glosas para el respectivo recobro</t>
  </si>
  <si>
    <t>Identificar oportunamente el recaudo y la aplicación de las cuotas partes pensionales según reporte de Tesorería</t>
  </si>
  <si>
    <t xml:space="preserve">(Valor aplicado/ Valor recaudado por la Tesorería  ) </t>
  </si>
  <si>
    <t>Actualización y depuración de la Cartera</t>
  </si>
  <si>
    <t>Aplicación y suscripción acuerdo de pago de cuotas partes pensionales</t>
  </si>
  <si>
    <t xml:space="preserve">Realizar la solicitud de las facturas  de impuesto predial y complementarios de los inmuebles con titularidad  plena   propiedad del fondo (vía correo u oficiar)  </t>
  </si>
  <si>
    <t>Realizar la solicitud de las facturas  de impuesto predial y complementarios de los inmuebles con titularidad  plena   propiedad del fondo (vía correo o oficiar)</t>
  </si>
  <si>
    <t xml:space="preserve">Auxiliar Administrativo y Coordinador  / Grupo Interno de Trabajo Gestión Bienes, Compras y Servicios Administrativos </t>
  </si>
  <si>
    <t>No. comités locales y regionales realizados *100 / No. De comités locales y regionales programados</t>
  </si>
  <si>
    <t>PQRS presentadas por los ciudadanos</t>
  </si>
  <si>
    <t xml:space="preserve">1) Informe de la Revisión por la Dirección del Sistema Integral de Gestión </t>
  </si>
  <si>
    <t xml:space="preserve">
1) Establecer lineamientos para realizar la integración de los subsistemas de gestión al sistema integrado de gestión de la entidad.
2) Acta de Revisión por la Dirección</t>
  </si>
  <si>
    <t>1)  Evento de Audiencia pública de  Rendición de Cuentas realizado
2) Evaluación final sobre la Audiencia Pública realizada.</t>
  </si>
  <si>
    <t>1).PRESENTAR 2 INFORMES AL DIRECTOR GENERAL SOBRE EL SEGUIMIENTO A LOS CONVENIOS CON ENTIDADES FINANCIERAS</t>
  </si>
  <si>
    <t>% NUMERO DE PARTIDAS GESTIONADAS POR CUENTA BANCARIA</t>
  </si>
  <si>
    <t>PRESENTAR 6 INFORMES POR CADA UNIDAD EJECUTORA (12 INFORMES)</t>
  </si>
  <si>
    <t>1). NÚMERO DE OBLIGACIONES PAGADAS</t>
  </si>
  <si>
    <t>RELAZAR UN ANÁLISIS SEMESTRAL DE ACREEDORES VARIOS DE MESADAS PENSIONALES PRESCRITAS (SUPERIOR A LOS 3 AÑOS SIN HABER SIDO RECLAMADAS) E INFORMAR A CONTABILIDAD PARA QUE PROCEDA CON LAS NOTAS CRÉDITO PARA LA  DEVOLUCIÓN DEFENSIVA (1 ANÁLISIS SEMESTRAL)</t>
  </si>
  <si>
    <t>1).PRESENTAR DOS CUADROS DE INVERSIONES</t>
  </si>
  <si>
    <t>REALIZAR LA TRANSFERENCIA  DE LAS CARPETAS AL ARCHIVO CENTRAL SEGÚN LO ESTABLECIDO EN CRONOGRAMA DE TRANSFERENCIAS PRIMARIAS</t>
  </si>
  <si>
    <t>100% DE DOCUMENTOS ACTUALIZADOS, CONFORME AL CRONOGRAMA DISEÑADO POR CADA PROCESO PARA EL 1ER SEMESTRE 2019, CON ASESORÍA DE OPS.</t>
  </si>
  <si>
    <t>EJECUCIÓN DEL 100% DE LAS ACTIVIDADES ESTABLECIDAS EN EL PLAN DE ACCIÓN DEL MIPG PROGRAMADAS  PARA EL  1ER SEMESTRE/2019  Y DEMÁS ACTIVIDADES DE LAS POLÍTICAS QUE SEAN DE SU COMPETENCIA.</t>
  </si>
  <si>
    <t xml:space="preserve">NUMERO  DE  RESPUESTAS  /NUMERO  DE  SOLICITUDES </t>
  </si>
  <si>
    <t xml:space="preserve">NUMERO  DE  DEVOLUCIONES /  NUMERO  DE  SOLICITUDES  </t>
  </si>
  <si>
    <t xml:space="preserve">NUMERO  DE  DÍAS   REAL  / 5  DÍAS   HÁBILES  </t>
  </si>
  <si>
    <t xml:space="preserve">RECOBROS EFECTUADOS EN EL SEMESTRE/TOTAL RECOBROS </t>
  </si>
  <si>
    <t>GLOSAS SUBSANADAS /  TOTAL GLOSAS COBRADAS Y DEVUELTAS</t>
  </si>
  <si>
    <t xml:space="preserve">VALOR APLICADO  / VALOR TOTAL RECAUDADO EN EL MES  </t>
  </si>
  <si>
    <t>MESAS EFECTUADAS  / TOTAL MESAS PROYECTADAS</t>
  </si>
  <si>
    <t>DOCUMENTAR Y EJECUTAR EL PLAN DE ACCIÓN PARA LA IMPLEMENTACIÓN DE LA POLÍTICA SEGUIMIENTO Y EVALUACIÓN DEL DESEMPEÑO INSTITUCIONAL DEL MIPG</t>
  </si>
  <si>
    <t>Consolido: Martha Liliana García Leiva -Profesional Oficina Asesora de Planeación y Sistemas</t>
  </si>
  <si>
    <t>Revisó: María Yaneth Farfán Casallas- Jefe Oficina Asesora de Planeación y Sistemas</t>
  </si>
  <si>
    <t>ASISTENCIA JURÍDICA</t>
  </si>
  <si>
    <t>13. Defensa jurídica</t>
  </si>
  <si>
    <t>REALIZAR SEGUIMIENTO A LA DEFENSA JUDICIAL DE LA ENTIDAD</t>
  </si>
  <si>
    <t>Realizar seguimiento a  los informes de apoderados externos</t>
  </si>
  <si>
    <t>Jefe Oficina Asesora jurídica</t>
  </si>
  <si>
    <t>Nivel de cumplimiento en el seguimiento a la Defensa Judicial</t>
  </si>
  <si>
    <t>No. De seguimientos realizados / No. De seguimientos programados</t>
  </si>
  <si>
    <t>EVALUAR LOS EXPEDIENTES RECIBIDOS PARA DAR O  NO  INICIO AL PROCESO DE COBRO COACTIVO Y LIBRAR MANDAMIENTOS DE PAGO EN TÉRMINOS DE OPORTUNIDAD DE LOS EXPEDIENTES AVOCADOS</t>
  </si>
  <si>
    <t>1). % de expedientes avocados en términos de oportunidad 
2) % de mandamientos de pago generados oportunamente</t>
  </si>
  <si>
    <t>Funcionario Ejecutor - Jefe Oficina Asesora jurídica</t>
  </si>
  <si>
    <t>Expedientes Avocados mandamiento de pagos generados.</t>
  </si>
  <si>
    <t>No de productos ejecutados /                              No de productos programados.</t>
  </si>
  <si>
    <t xml:space="preserve">REALIZAR LA LIQUIDACIÓN DE CONTRATOS </t>
  </si>
  <si>
    <t>Cumplimento al 100% de los contratos que requieren ser liquidados y finalizados con documentación completa</t>
  </si>
  <si>
    <t>Jefe Oficina Asesora jurídica/Encargado de la liquidación de contratos</t>
  </si>
  <si>
    <t>Oportunidad en la liquidación de contratos.</t>
  </si>
  <si>
    <t>No de contratos liquidados en términos de oportunidad  / No total de contratos con documentación completa para liquidar</t>
  </si>
  <si>
    <t>REGISTRAR EL 100% DE LOS CONTRATOS EN EL APLICATIVO "HOJA DE VIDA PROVEEDORES"</t>
  </si>
  <si>
    <t>Registrar el 100% de los contratos  en el aplicativo "Hoja de Vida Proveedores" para que los supervisores de los contratos evalúen los contratos designados</t>
  </si>
  <si>
    <t xml:space="preserve">Administrador del aplicativo hoja de vida evaluación de proveedores de la Oficina Asesora Jurídica </t>
  </si>
  <si>
    <t>Contratos registrados en el aplicativo</t>
  </si>
  <si>
    <t xml:space="preserve">No. De contratos registrados en el aplicativo Hoja de vida Proveedores / 
No. De contratos celebrados </t>
  </si>
  <si>
    <t>Auxiliar Administrativo</t>
  </si>
  <si>
    <t xml:space="preserve">DESARROLLAR LOS PRODUCTOS PARA ORGANIZAR Y ADMINISTRAR  EL ARCHIVO DE GESTIÓN  </t>
  </si>
  <si>
    <t xml:space="preserve">Realizar la transferencia  de las carpetas al archivo central según lo establecido en cronograma de transferencias primarias
</t>
  </si>
  <si>
    <t xml:space="preserve">Jefe Oficina Asesora Jurídica/Encargado del archivo de gestión del proceso </t>
  </si>
  <si>
    <t xml:space="preserve">Profesional Especializado Grado 14 (E.) </t>
  </si>
  <si>
    <t>Jefe Oficina Asesora Jurídica</t>
  </si>
  <si>
    <t xml:space="preserve"> No. De Evaluaciones de desempeño  en  término y radicados en GTH / No. De evaluaciones del desempeño a realizar.</t>
  </si>
  <si>
    <t>No. De planes de mejoramiento individual concertados y evaluados  en  término y radicados en GTH / No. De planes de mejoramiento individual  a concertar.</t>
  </si>
  <si>
    <t xml:space="preserve">Solicitar recursos mediante memorando para realizar  avalúos técnicos de los Bienes Inmuebles </t>
  </si>
  <si>
    <t>1) Documento contexto Estratégico de la entidad actualizado
2) Documento con los elementos de direccionamiento estratégico actualizados
3) Actualización de la caracterización del proceso
4) Cronograma de actualización y reformulación de las metodologías, políticas y lineamientos del sistema Integrado de Gestión.
5) Ejecución del 100% de las actividades establecidas en el cronograma de actualización de las metodologías, políticas y lineamientos del sistema Integrado de Gestión programadas para el 2do semestre.
5) Informe de reporte de los logros y resultados de gestión realizado, para el fortalecimiento de la planeación y el seguimiento de los planes, programas, proyectos y compromisos, entregados,</t>
  </si>
  <si>
    <t xml:space="preserve">1) Resolución mediante la cual se modifica la denominación  del sistema integrado de gestión MECI-CALIDAD de la entidad. 
2) Lineamientos para la actualización de la caracterización de los  procesos
</t>
  </si>
  <si>
    <t xml:space="preserve">1) Plan de acción anual del proceso formulado
2) Anteproyecto de presupuesto para la vigencia 2020 formulado
3) Resolución distribución del plan anual de caja recursos propios
</t>
  </si>
  <si>
    <t xml:space="preserve">1) Proyecto plan de acción anual del proceso 
2) Proyecto resolución por medio de la cual se realiza la desagregan las cuentas de gastos  del presupuesto de funcionamiento e inversión FPS-FCN de la 2020
</t>
  </si>
  <si>
    <t>1)Reporte de seguimiento del 4to trimestre del Plan Estratégico institucional-2018.
2) Plan Estratégico institucional Formulado -2019.
3) Reporte de seguimiento del 1er trimestre 2019</t>
  </si>
  <si>
    <t>1) Reporte de seguimiento del 2 do trimestre y 3 er  trimestre del Plan Estratégico institucional-2019</t>
  </si>
  <si>
    <t xml:space="preserve">1) Plan de Anticorrupción y de Atención al Ciudadano 209 Formulado
2) Reporte de seguimiento al Plan Anticorrupción y Atención al Ciudadano (jul - dic 2018); 
3) Reporte de seguimiento al Plan Anticorrupción y Atención al Ciudadano  (ene-abril 2019) </t>
  </si>
  <si>
    <t xml:space="preserve">1) Plan de acción anual del proceso formulado
2) Elaborar  la programación anual de auditorias
</t>
  </si>
  <si>
    <t xml:space="preserve">1) Plan de acción anual del proceso formulado
2) Elaboración de cronogramas para la liquidación de nominas
</t>
  </si>
  <si>
    <t>1) Plan de acción anual del proceso formulado</t>
  </si>
  <si>
    <t xml:space="preserve">1) Plan de acción anual del proceso formulado
2) Elaborar programa anual de auditorias
</t>
  </si>
  <si>
    <t xml:space="preserve">1) Plan de acción anual del proceso formulado-2019
2) Plan estratégico de tecnología y sistemas de información (PETI) -2019
3) Plan de acción de gobierno en línea-2019
4)  Plan de contingencia tic -2019
5) Plan de mantenimiento preventivo-  correctivo-2019
6) Plan de tratamiento de riesgos de seguridad y privacidad de la información
7) Programa de concienciación  sistema de gestión de la seguridad y privacidad de la información SGSPI
8) Plan de seguridad y privacidad de la información.
</t>
  </si>
  <si>
    <t xml:space="preserve">1) Plan de acción anual del proceso formulado
</t>
  </si>
  <si>
    <t xml:space="preserve">1) Plan de acción anual del proceso formulado
2) Registrar en el aplicativo SIIF nación la desagregación presupuestal. 
3) Distribución de PAC recursos propios  y recursos de la nación 
4) Constitución de cuentas por pagar y reservas presupuestales 
5) cronograma de presentación de informes y suministro de información financiera confiable y oportuna
</t>
  </si>
  <si>
    <t>PERIODO A REPORTAR: AVANCE I SEMESTRE</t>
  </si>
  <si>
    <t xml:space="preserve">PERIODO A REPORTAR: AVANCE II SEMESTRE </t>
  </si>
  <si>
    <t>PERIODO A REPORTAR: AVANCE ANUAL</t>
  </si>
  <si>
    <t>NUMERADOR</t>
  </si>
  <si>
    <t>DENOMINADOR</t>
  </si>
  <si>
    <t>RESULTADO</t>
  </si>
  <si>
    <t>%META (RESULTADO DEL INDICADOR / META)*100</t>
  </si>
  <si>
    <t>RANGO DE CALIFICACION</t>
  </si>
  <si>
    <t>SEGUIMIENTO (Análisis de Resultados)</t>
  </si>
  <si>
    <t>VERIFICACIÓN GRUPO DE TRABAJO DE CONTROL INTERNO</t>
  </si>
  <si>
    <t xml:space="preserve">Durante el I semestre del año se dio cumplimiento a los siguientes productos: 
1) El proceso Direccionamiento Estratégico formulo el plan de acción para el año 2019 el cual fue aprobado mediante Acta 001 de Enero 30 de 2019 en Comité de Gestión y Desempeño.      
2) Se formuló el  Anteproyecto de presupuesto para la vigencia 2020 el cuál fue remitido al Ministerio de Hacienda mediante correo el 29/03/2019, evidencias que se pueden verificar en la TRD: 120   77  .02  PROGRAMACION PRESUPUESTAL
3)  Se elaboró la Resolución distribución del plan anual de caja recursos propios con fecha 04 de enero de 2019, la cual se encuentra en la TRD 120   78  .01  MODIFICACIONES AL PAC-RECURSOS PROPIOS
</t>
  </si>
  <si>
    <t>No aplica para el periodo a evaluar</t>
  </si>
  <si>
    <t>Se realizaron los siguientes reportes de Planes institucionales: 
1)Reporte de seguimiento del 4to trimestre del Plan Estratégico institucional-2018, el cual fue enviado al correo electrónico  jorges@fondo el 11/01/2019.
2) Se formulo el Plan Estratégico institucional el cual fue aprobado mediante Acta 001 de Enero 30 de 2019 en Comité de Gestión y Desempeño.   
3) Se realizó el reporte de Reporte de seguimiento del 1er trimestre 2019, el cual fue enviado al correo electrónico controlinterno@fps.gov.co el día 10/04/2019</t>
  </si>
  <si>
    <t xml:space="preserve">1) El proceso Medición y Mejora formulo el plan de acción para el año 2019 el cual fue aprobado mediante Acta 001 de Enero 30 de 2019 en Comité de Gestión y Desempeño.      
</t>
  </si>
  <si>
    <t>Durante el semestre evaluado se recibieron 49 documentos con el fin de que se realice revisión técnica,  de los cuales 39 documentos se revisaron el términos de oportunidad tal como lo establece el procedimiento ESDESOPSPT07 - ELABORACION Y CONTROL DE DOCUMENTOS INTERNOS,  quedaron pendientes 10 de los cuales están en términos para realizar la revisión técnica.</t>
  </si>
  <si>
    <t>N//A</t>
  </si>
  <si>
    <t>1 Reporte del consolidado del avances plan de manejo de riesgos4to trimestre 2018 y 1ert-2019 
2) Informe semestral de estado de acciones preventivas - 2do semestre 2018</t>
  </si>
  <si>
    <t>En el cronograma definido por el Proceso se debían actualizar: Procedimiento Seguimiento y Medición a los Procesos, Procedimiento ESDESOPSPT14.</t>
  </si>
  <si>
    <t>Durante el semestre a evaluar no se presentaron acciones de mejora para documentar oportunamente</t>
  </si>
  <si>
    <t>1) 100% de ejecución de las actividades del Plan Estratégico de Tecnologías de la Información y las Comunicaciones ­ PETI, programadas para el 1er semenstre-2019.
2) Informe de ejecución del plan  Estratégico de Tecnologías de la Información y las Comunicaciones ­ PETI,</t>
  </si>
  <si>
    <t>1)  * se socializaron los siguientes lineamientos y políticas emitidas  por el comité de Gestión y Desempeño: Cambios de logos en las diferentes plantillas de la documentación del Sistema, a través de las circulares: 20191200000304 y 20191200000689. 
 * cambio del Nombre del SIG 
2) Se documentaron y legalizaron 7 actas del comité  de Gestión y Desempeño las cuales se encuentran el la TRD: 120. 08. 17</t>
  </si>
  <si>
    <t>El Informe Ejecutivo de Revisión por la Dirección del II semestre 2018, fue enviado al Director General mediante memorando OPS - 20191200046123 del 14/03/2019, se realizo el evento de revisión por la dirección el 28 de mayo, evidencia que se puede verificar en e acta No 005A, link: http://fondo/informedireccion.asp</t>
  </si>
  <si>
    <t>Teniendo en cuenta los lineamientos verbales establecidos por el proceso Gestión Documental se esta a la espera que el Archivo General apruebe las TRD para la entidad y ahí si proceder a transferencias de las carpetas al archivo central</t>
  </si>
  <si>
    <r>
      <rPr>
        <sz val="25"/>
        <rFont val="Arial Narrow"/>
        <family val="2"/>
      </rPr>
      <t>.A la fecha esta en proceso de la actualización del  Mapa Institucional de Riesgos  para la vigencia 2019, teniendo en cuenta que cambio la metodología y esta fue aprobada en la entidad  mediante acta 007 del Comité de Gestión y Desempeño el pasado 12/06/2019, Resolución1345 del 12/06/2019</t>
    </r>
    <r>
      <rPr>
        <sz val="25"/>
        <color indexed="10"/>
        <rFont val="Arial Narrow"/>
        <family val="2"/>
      </rPr>
      <t xml:space="preserve">
</t>
    </r>
  </si>
  <si>
    <t xml:space="preserve">Durante el I semestre de año se actualizaron y eliminaron 3 indicadores en la Matriz de indicadores de Gestión así: Actualización: PDES01 Asesorar a los procesos en la formulación de los planes institucionales y PDES02 Efectuar seguimiento a planes institucionales
Eliminación: PSEI02 Programas anuales de auditorias coordinadas ( calidad), evidencia que  se puede verificar mediante acta 007 del Comité de Gestión y Desempeño el pasado 12/06/2019, Resolución1345 del 12/06/2019
</t>
  </si>
  <si>
    <t xml:space="preserve">Durante el  I semestre se realizaron los siguientes productos: 
1)se realizo el reporte de seguimiento del 4to trimestre del  Mapa Institucional de Riesgos el cual se encuentra publicado en link: http://fondo/riesgos.asp
2).A la fecha esta en proceso de la actualización del  Mapa Institucional de Riesgos  para la vigencia 2019, teniendo en cuenta que cambio la metodología y esta fue aprobada en la entidad  mediante acta 007 del Comité de Gestión y Desempeño el pasado 12/06/2019, Resolución1345 del 12/06/2019
</t>
  </si>
  <si>
    <t>1 Reporte del consolidado del avances plan de mejoramiento 4to trimestre 2018 y 1ert-2019 
2) Informe semestral de estado de acciones correctivas - 2do semestre 2018</t>
  </si>
  <si>
    <t xml:space="preserve">Se realizaron los siguiente productos: 
1).Se actualizo la base de datos actualizada de  las federaciones y  asociaciones participantes de la Audiencia Pública de Rendición de Cuentas,  evidencia que se puede verificar en la TRD 120   87  .02  RENDICION DE CUENTAS                                                                                                                                                                                                            2) Se elaboro el cronograma aprobado de la programación de  la Audiencia pública de Rendición de Cuentas, evidencia que se puede verificar en la TRD 120   87  .02  RENDICION DE CUENTAS      
3) Se elaboró y consolidó el Informe de Gestión 2018 el cual se encuentra publicado en la página web de la entidad      en el link: http://www.fps.gov.co/inicio/InfoGestion.html                                                                                                
</t>
  </si>
  <si>
    <r>
      <t xml:space="preserve">Durante el I semestre se realizaron los siguientes documentos de vigencias futuras: 
Justificación  afectación del presupuesto de vigencias futuras </t>
    </r>
    <r>
      <rPr>
        <b/>
        <sz val="20"/>
        <rFont val="Arial Narrow"/>
        <family val="2"/>
      </rPr>
      <t>1)</t>
    </r>
    <r>
      <rPr>
        <sz val="20"/>
        <rFont val="Arial Narrow"/>
        <family val="2"/>
      </rPr>
      <t xml:space="preserve"> contratación del servicios de investigación y seguridad. </t>
    </r>
    <r>
      <rPr>
        <b/>
        <sz val="20"/>
        <rFont val="Arial Narrow"/>
        <family val="2"/>
      </rPr>
      <t xml:space="preserve"> 2)</t>
    </r>
    <r>
      <rPr>
        <sz val="20"/>
        <rFont val="Arial Narrow"/>
        <family val="2"/>
      </rPr>
      <t xml:space="preserve"> Contratación de los servicios de administración y custodia del archivo de las historias laborales de los pensionados y de Extrabajadores de los extintos ferrocarriles; así como de los expedientes de los procesos de cobro coactivo, la administración y de las cuotas partes pensionales del instituto de seguros sociales – ISS; </t>
    </r>
    <r>
      <rPr>
        <b/>
        <sz val="20"/>
        <rFont val="Arial Narrow"/>
        <family val="2"/>
      </rPr>
      <t>3)</t>
    </r>
    <r>
      <rPr>
        <sz val="20"/>
        <rFont val="Arial Narrow"/>
        <family val="2"/>
      </rPr>
      <t xml:space="preserve"> para garantizar la prestación de los servicios de salud: promoción y prevención en salud(no de pensiones); servicios médicos asistenciales </t>
    </r>
    <r>
      <rPr>
        <b/>
        <sz val="20"/>
        <rFont val="Arial Narrow"/>
        <family val="2"/>
      </rPr>
      <t>4)</t>
    </r>
    <r>
      <rPr>
        <sz val="20"/>
        <rFont val="Arial Narrow"/>
        <family val="2"/>
      </rPr>
      <t xml:space="preserve"> Contratación del servicios de telecomunicaciones a través de internet, evidencias que se pueden verificar en la TRD 120   77  .02  PROGRAMACION PRESUPUESTAL    - Vigencias futuras</t>
    </r>
  </si>
  <si>
    <t xml:space="preserve">Durante el I semestre del año se presentaron los siguientes informes , evidencias que se pueden verificar en la TRD 120   53  .01  INFORMES A ENTIDADES 
1) Cámara de Representantes  enviado mediante radicado  OPS 201912000046401. 
2) Congreso de la República enviado a través de correo electrónico el 23 de mayo de 2019 a Minsalud, 
 3) Informe Cuenta o Informe Anual Consolidado a la CGR 
4) se presento el informe del FURAG el 12/03/2019 - Certificado de Recepción de Información </t>
  </si>
  <si>
    <t xml:space="preserve">En el cronograma definido por el Proceso se debían actualizar: actualizar la denominación del Sistema Integral de Gestión MECI – CALIDAD a Sistema Integrado de Gestión, Plantilla Ficha de Caracterización de Procesos, Guía para la elaboración de Documentos de Sistema Integrado de Gestión, Procedimiento ESDESOPSPT14 Formulación, Administración y Seguimiento del Plan Anticorrupción y de Atención al Ciudadano, de los cuales se actualizaron los 3, quedo pendiente el procedimiento ESDESOPSPT14, el cual fue enviado a trazabilidad el día 23/05/2019 y 07/06/20019, a la fecha se esta a la espera de VoBo del Anexo: Riesgo de Corrupción </t>
  </si>
  <si>
    <t xml:space="preserve">Durante el I semestre del año se dio cumplimiento a los siguientes productos: 
1) se realizó la resolución mediante la cual se modifica la denominación  del sistema integrado de gestión MECI-CALIDAD de la entidad, Resolución 0706 del 1 de abril.
2) se aprobó la actualización del formato Ficha de caracterización de proceso mediante  Resolución 0708 de 01/04/2019 
</t>
  </si>
  <si>
    <t xml:space="preserve">durante el primer semestre del 2019, el proceso no ha tenido acciones de mejora que puedan ser documentadas. </t>
  </si>
  <si>
    <t>Durante el primer semestre del 2019 fueron realizadas 6 jornadas de capacitación en todos los temas relacionados con los medios de apoyo del sistema de gestión documental ORFEO, estas 6 jornadas fueron dirigidas a 59 funcionarios del FPS. Evidencia consignada 220-5202 capaciones ORFEO 2019.</t>
  </si>
  <si>
    <t>El proceso de gestión documental se encuentra en mesas de trabajo con la oficina de Planeación y sistemas para el levantamiento de las actividades del plan de acción del MIPG, al mismo  tiempo delegando responsables y estableciendo fechas de cumplimiento de dichas actividades, finalizado este proceso la oficina de planeación y sistemas llevara el plan de acción del MIPG al comité de gestión y desempeño para su respectiva aprobación.</t>
  </si>
  <si>
    <t>Durante el periodo de octubre de 2018 a marzo del 2019 se ejecutoriaron 968 actos administrativos, se puede evidenciar en la base de datos código: APGDOSGEFO02, que se encuentra en la oficina de secretaria general y es llevada por el funcionario LUIS EDUARDO MARTINEZ HIGUERA.</t>
  </si>
  <si>
    <t>Durante el periodo de octubre de 2018 a marzo del 2019 se notificaron mediante aviso 343 actos administrativos, se puede evidenciar en la base de datos código: APGDOSGEFO02, que se encuentra en la oficina de secretaria general y es llevada por el funcionario LUIS EDUARDO MARTINEZ HIGUERA.</t>
  </si>
  <si>
    <t>Durante el I semestre del 2019 fueron radicados 14.930 documentos de forma oportuna distribuidos así: 14288 documentos de entrada y 642 PQR´S. Evidencia consignada en el aplicativo ORFEO en el módulo estadísticas.</t>
  </si>
  <si>
    <t>El Plan Institucional de Archivos de FPS-FN se encuentra aprobado con vigencia 2018-2022, falta por actualizar las actividades del PINAR que se encuentra en el formato Plan Institucional de Archivo APGDOSGEFO26.</t>
  </si>
  <si>
    <t xml:space="preserve">1. el proceso de gestión documental se encuentra elaborando el Informe del seguimiento del Programa De Gestión Documental para el primer semestre 2019, evidencia consignada en el equipo de cómputo del profesional de gestión documental.
2. Presentar ante comité los informes para que sean aprobado
</t>
  </si>
  <si>
    <t xml:space="preserve">El Proceso de Gestión Documental para efectos de la digitalización necesita determinar, de acuerdo a la tabla de retención documental cuales documentos en su disposición final deben digitalizarse o microfilmarse. Evidencia consignada en la tabla retención documental de cada dependencia. </t>
  </si>
  <si>
    <t xml:space="preserve">Durante el primer semestre del 2019, realizaron auditoria   por control interno y   dejaron once no conformidades reales, las cuales están en proceso de mejora con la elaboración del plan de mejoramiento ya que el informe fue recibido el día 10 de Junio del 2019
</t>
  </si>
  <si>
    <t xml:space="preserve">El proceso Atención al Ciudadano formuló el plan de acción para el año 2019 el cual fue aprobado mediante Acta 001 de enero 30 de 2019 en Comité de Gestión y Desempeño. </t>
  </si>
  <si>
    <t xml:space="preserve">El proceso de Atención al Ciudadano, realizó cambios en la guía de participación ciudadana y actualmente se encuentra a la espera de la información de los diferentes comités del Proceso de Gestión de Servicios de Salud, luego de tener estos datos la Guía se enviará nuevamente a revisión técnica a la Oficina de Planeación y Sistemas, para posteriormente ser enviada a transversalidad, evidencia consignada en el equipo de cómputo de la Coordinación de Atención al Ciudadano. Además, se asistió a la mesa de trabajo el día 03/07/2019 el cual se acordó que estas actividades son de responsabilidad de subdirección de prestaciones sociales. </t>
  </si>
  <si>
    <t xml:space="preserve">El proceso de Atención al Ciudadano en conjunto con la Oficina de Planeación y Sistemas asistió a una mesa de trabajo el día 03/07/2019 en la cual se acordó que esta actividad quedaría a cargo de la Oficina de Planeación y Sistemas, evidencia consignada a través de lista de asistencia. </t>
  </si>
  <si>
    <t xml:space="preserve">1. El proceso de Atención al Ciudadano entregó oportunamente al Director General los informes de Satisfacción al Ciudadano, I trimestre 2019 se entregó el día 15 de abril y II trimestre el cual tiene fecha límite de entrega del 22 de Julio, de acuerdo a los términos establecidos dentro de la matriz primaria y secundaria de la entidad. 
2. El proceso de Atención al Ciudadano solicito la publicación del Informe de Satisfacción al Ciudadano I trimestre 2019 el día 20 de junio de 2019, el cual se puede evidenciar en la página de la entidad www.fps.gov.co/inicio/informes.html."
</t>
  </si>
  <si>
    <t>Durante el I Semestre 2019 se elaboraron 144 actas de apertura del buzón de sugerencias en Bogotá y en cada uno de los puntos administrativos, fuera de Bogotá. Esto se puede evidenciar en la carpeta - 220-5801 actas buzón de sugerencia 2019.</t>
  </si>
  <si>
    <t>El proceso de Atención al Ciudadano en lo que va corrido del primer semestre del 2019 recibió un total de 826 PQRSD, los cuales se registraron el MIAAUGUDFO43 FORMATO DE REPORTE MENSUAL DEL REGISTRO Y SEGUIMIENTO DE PETICIONES, QUEJAS, RECLAMOS SUGERENCIAS Y/O FELICITACIONES, DENUNCIAS (PQRSD) POR DEPENDENCIAS, esto se puede evidenciar en el equipo de la contratista María Alejandra Alvarado Peñaloza.</t>
  </si>
  <si>
    <t xml:space="preserve">N/A para este semestre </t>
  </si>
  <si>
    <t>Durante el primer semestre de 2019 se realizó una auditoria por parte del Proceso de Control Interno, de acuerdo al informe de auditoría dejaron dos no conformidad real y fueron documentadas de forma oportuna a la Oficina de Planeación y sistemas</t>
  </si>
  <si>
    <t xml:space="preserve">Durante el I Semestre de 2019 se solicitaron la elaboración y modificación,   fue  aprobado el siguientes documentos :            1 Formato de reporte mensual del registro y seguimiento de Peticiones, Quejas, Reclamos, Sugerencias y/o Felicitaciones, Denuncias (PQRSD) por dependencias( APROBADO)   hasta la fecha se encuentran en revisión técnica (2)dos documentos    1)Video institucional de Atención al ciudadano. (REVISIÓN TECNICA)   
2) Guía de Participación Ciudadana (REVISION TECNICA)
</t>
  </si>
  <si>
    <t>El proceso de Atención al Ciudadano se encuentra en Mesas de trabajo con la Oficina de Planeación y Sistemas para el levantamiento de las actividades del plan de acción del MIPG, al mismo tiempo delegando responsables y estableciendo fechas de cumplimiento de dichas actividades, finalizado este proceso la Oficina de Planeación y Sistemas llevara el plan del MIPG al comité de gestión y desempeño para su respectiva aprobación.</t>
  </si>
  <si>
    <t>El proceso Atención al Ciudadano realizo la concertación de los compromisos laborales de la funcionaria Clara Cecilia Rodríguez, los cuales fueran entregadas al G.I.T Gestión de Talento Humano el día 21/02/2019</t>
  </si>
  <si>
    <t>El proceso Atención al Ciudadano realizo la concertación de los compromisos laborales de la funcionaria Clara Cecilia Rodríguez, los cuales fueran entregadas al G.I.T Gestión de Talento Humano el día 21/02/2020</t>
  </si>
  <si>
    <t>El proceso Gestión Documental formulo el plan de acción para el año 2019 el cual fue aprobado mediante Acta 001 de Enero 30 de 2019 en Comité de Gestión y Desempeño.</t>
  </si>
  <si>
    <t xml:space="preserve">DURANTE EL I SEMESTRE DEL AÑO 2019, SE HA ASISITIDO A LAS 3 REUNIONES Y PARTICIPADO EN LAS POLÍTICAS DE IMPLEMENTACIÓN DEL MIPG DONDE APOYA LA COORDINACION DEL GRUPO INTERNO DE TRABAJO DE GESTIÓN DE SERVICIOS DE SALUD. APROBACIIÓN PROGRAMADA MEDIANTE COMITE PARA EL LUNES 8 DE JULIO DE 2019. </t>
  </si>
  <si>
    <t xml:space="preserve">DURANTE EL I SEMESTRE DE 2019 FUERON RADICADAS 109 TUTELAS DE PRESTACIONES ECONÓMICAS LAS CUALES FUERON TRAMITADAS Y CONTESTADAS EN SU TOTALIDAD. SE PUEDE EVIDENCIAR EN LA BASE DE DATOS DEL COORDINADOR DE GIT - TUTELAS Y EN EL SISTEMA DE CORRESPONDENCIA DE ORFEO </t>
  </si>
  <si>
    <t>N/A TENIENDO EN CUENTA QUE LOS COMITES REGIONALES ESTAN PROGRAMADOS PARA EL II SEMESTRE DEL AÑO 2019.</t>
  </si>
  <si>
    <t xml:space="preserve">DURANTE EL PRIMER SEMESTRE DE 2019 FUERON RADICADAS 981 NOVEDADES DE NOMINA DE FERROCARRILES LAS CUALES FUERON TRAMITADAS EN SU TOTALIDAD. SE PUEDE EVIDENCIAR EN BASE DE DATOS ENCONTRADA EN EL COMPUTADOR DEL FUNCIONARIO ENCARGADO. </t>
  </si>
  <si>
    <t>N/A NO APLICA TENIENDO EN CUENTA QUE PARA EL SEMESTRE NO SE PRESENTÓ NUNGUNA ACCIÓN DE MEJORA IDENTIFICADA</t>
  </si>
  <si>
    <t xml:space="preserve">DURANTE EL I SEMESTRE DEL AÑO 2019, SE HA ASISITIDO A LAS 3 REUNIONES Y PARTICIPADO EN LAS POLÍTICAS DE IMPLEMENTACIÓN DEL MIPG DONDE APOYA LA COORDINACION DEL GRUPO INTERNO DE TRABAJO DE GESTIÓN DE PRESTACIONES ECONÓMICAS. APROBACIIÓN PROGRAMADA MEDIANTE COMITE PARA EL LUNES 8 DE JULIO DE 2019. </t>
  </si>
  <si>
    <t>DURANTE EL I SEMESTRE DE 2019 SE REALIZARON LAS EVALUACIONES DE DESEMPEÑO LABORAL Y SE CONCERTARON LOS COMPROMISOS LABORALES RESPECTIVOS  DE LOS FUNCIONARIOS DE CARRERA DEL PROCESO:                                                                         1. ANGEL ROBERT TORRES FLOREZ 
2. MONICA ALEXANDRA MANRIQUE NARVAEZ
3. HUMBERTO MALAVER PINZON
4. FRANCISCA ARDILA GUERRA 
5. BLANCA SAMARIS MATALLANA SOTELO
6. MARIA ODETH SALAZAR VILLAREAL                                 7. GUIOMAR ANGELICA MARTINEZ                                                         
SE PUEDE EVIDENCIAR EN LA CARPETA HISTORIAS LABORALES DE LOS FUNCIONARIOS TRD: 210 - 4903 EN LA OFICINA DE TALENTO HUMANO</t>
  </si>
  <si>
    <t>DURANTE EL I SEMESTRE DE 2019 SE REALIZARON LAS EVALUACIONES DE DESEMPEÑO LABORAL DE LOS FUNCIONARIOS DE CARRERA DEL PROCESO:                    1. ANGEL ROBERT TORRES FLOREZ 
2. MONICA ALEXANDRA MANRIQUE NARVAEZ
3. HUMBERTO MALAVER PINZON
4. FRANCISCA ARDILA GUERRA 
5. BLANCA SAMARIS MATALLANA SOTELO
6. MARIA ODETH SALAZAR VILLAREAL                                 7. GUIOMAR ANGELICA MARTINEZ                                                         
SE PUEDE EVIDENCIAR EN LA CARPETA HISTORIAS LABORALES DE LOS FUNCIONARIOS TRD: 210 - 4903 EN LA OFICINA DE TALENTO HUMANO.</t>
  </si>
  <si>
    <t xml:space="preserve">PARA EL I SEMESTRE DE 2019 NO SE EFECTUARON PLANES DE MEJORAMIENTO DE LOS COMPROMISOS LABORALES CONCERTADOS. N/A TENIENDO EN CUENTA QUE LOS RESULTADOS DE LAS EVALUACIONES FUERON SATISFACTORIOS NO ERA NECESARIO PLANES DE MEJORAMIENTO </t>
  </si>
  <si>
    <t>En el  primer semestre del 2019   se realizó  informe  sobre el mantenimiento de la Infraestructura administrativa  reposan  en la carpeta  del  plan de acción  230.52.03.</t>
  </si>
  <si>
    <t>En el Primer Semestre de 2019 se realizo lo siguiente: 1).  Elaborar el cierre  de Inventarios trimestrales de Bienes Muebles de consumo  y devolutivos actualizados con corte a Diciembre 2018, memorando GAD 201923000018843 de enero 11 de 2019 y con corte a   Marzo 2019 GAD 20192300035353 de abril de 2019.                                                                                                                                                                                                                                                                                                                                                                                                                                                                                                                                                                                                                                                                                                 2) Acta de inventario físico  con corte  Diciembre de  2018. Ver carpetas de 230,1101 cierre trimestral  a diciembre de 2018 y marzo 2019.</t>
  </si>
  <si>
    <t>SE REALIZO ACTAUALIZACION DE LA BESE DE DATOS DE LOS SERVICIOS PUBLICOS  PARA MANTENER CONTROL DE LOS MISMOS. VER PAGUNA http://fondo/ LIKN  ADMINISTRATIVA</t>
  </si>
  <si>
    <t xml:space="preserve">En el primer semestre de 2019 se solicitó:
1).Realizar las solicitudes de constitución de las cajas menores de las siguientes ciudades: Cali memorando GAD 20192300012383, Santa Marta  GAD 20192300012433, Bucaramanga GAD 20192300012393, Bogotá GAD 20192300012463, Medellín GAD 20192300012413 de febrero 06 de 2019. Ver carpeta Memorando Memorandos Internos Enviados primer tomo
                                                                                                                                                                                                                                                             2). Se solicitaron CDPS ara rembolsos de las cajas menores de la División Central  No. 01 con memorandos GAD 20192300034523 de abril 10 de 2019 y No. 02 con memorando GAD 20192300049013 de mayo 21 de 2019
</t>
  </si>
  <si>
    <t xml:space="preserve">En el primer semestre de 2019 de realizo lo siguiente:
1). Informe de seguimiento del Plan de Adquisición de Bienes Servicios y Obra Publica presentado para el análisis correspondiente  del Coordinador Grupo Interno de Trabajo gestión Bienes Compras y Servicios Administrativos (Cuarto trimestre de 2018)       Ver carpeta 230.69.04 Plan de Adquisiciones bienes servicios y obra pública - tomo 2  vigencia 2018                                                                             2) Informe de seguimiento del Plan de Compras presentado para el análisis correspondiente del Coordinador Grupo Interno de Trabajo gestión Bienes Compras y Servicios Administrativos (Primer Trimestre de 2019) Ver carpeta 230.69.04 Plan de Adquisiciones bienes servicios y obra pública - tomo 1 vigencia 2019
</t>
  </si>
  <si>
    <t xml:space="preserve">En el primer semestre de 2019 se elaboró
1). Se elaboró Plan de Adquisición de Bienes Servicios y Obra Pública para  su aprobación.  (Vigencia 2019) ver carpeta 230.69.04 Plan de Adquisiciones 2019
2) Se realizó Modificaciones al Plan Adquisición de Bienes Servicios y Obra Publica
3) Publicación en la página SECOP II se publicó en la página del fondo y en secoop ver paginas
Ver carpeta 230.69.04 Plan de Adquisiciones 2019
</t>
  </si>
  <si>
    <t>En el primer semestre de 2019 no hubo necesidad de documentar  acciones de mejora (acciones preventivas y acciones correctivas)</t>
  </si>
  <si>
    <t xml:space="preserve">  N/A para este periodo</t>
  </si>
  <si>
    <t>N/A para este periodo</t>
  </si>
  <si>
    <t>DURANTE EL PRIMER SEMESTRE DEL AÑO 2019 SE RECIBIERON 25 DECLARACIONES DE GIRO Y COMPENSACION LAS CUALES FUERON TRAMITADAS EN SU TOTALIDAD. SE PUEDE EVIDENCIAR EN LA AZ COMPENSACION DE ENERO A JUNIO 2019 CON TRD 320,2102</t>
  </si>
  <si>
    <t>N/A TENIENDO EN CUENTA QUE LA TRANSFERENCIA DE LAS CARPETAS ESTA PROGRAMADO PARA EL II SEMESTRE DEL AÑO 2019.</t>
  </si>
  <si>
    <t>EL PROCESO GESTIÓN DE PRESTACIONES ECONÓMICAS FORMULÓ EL PLAN DE ACCIÓN PARA EL AÑO 2019 EL CUAL FUE APROBADO MEDIANTE ACTA 001 DE ENERO 30 DE 2019 EN COMITÉ DE GESTIÓN Y DESEMPEÑO. 2. SE REALIZÓ EL CRONOGRAMA PARA LA LIQUIDACION DE NOMINAS EN SU TOTALIDAD SE PUEDE EVIDENCIAR EN EL COMPUTADOR DEL FUNCIONARIO ENCARGADO</t>
  </si>
  <si>
    <t xml:space="preserve">1) Plan de acción GTH formulado. Fue elaborado y presentado a la Oficina Asesora de Planeación y Sistemas, dentro del plazo establecido. EVIDENCIAS: PAGINA INTRANET
2) Consolidación Diagnóstico Necesidad de Aprendizaje Organizacional PIC 2019 y presentación a la Comisión de Personal. -  El Consolidado del Diagnostico Institucional del Plan Institucional de Capacitación  fue elaborado en Diciembre de 2018  y presentados en ante la Comisión de Personal el 21/01/2019 (Acta No. 001/2019) y aprobados el 28/01/2019 (Acta No. 002/2019). EVIDENCIAS: 210-7101 PLAN INSTITUCIONAL DE CAPACITACIÓN
3) Plan Institucional de Capacitación 2019 adoptado. Fue consolidado por Gestión de Talento Humano y la Comisión de Personal y aprobado por el Director General el día 28/01/2019 (Acta No. 001/19). Fue adoptado mediante Resolución No. 0805 del 11 de abril de 2019.EVIDENCIAS: 210-7101 PLAN INSTITUCIONAL DE CAPACITACIÓN -  210-0808 ACTAS COMISIÒN DE PERSONAL.
4) Plan de Bienestar 2019 aprobado.  Fue elaborado por el Proceso Gestión de Talento Humano, presentado para revisión y aportes de los integrantes de la Comisión de Personal el 21/01/2019 (Acta No. 001/2019), aprobado por el Director General en esa misma fecha y publicado en las páginas Intranet y Web de la Entidad: EVIDENCIAS: 210- 7101 PLAN DE BIENESTAR SOCIAL, 210-0808 ACTAS COMISIÓN DE PERSONAL
5)Plan de Capacitación del Sistema de Gestión de la Seguridad y Salud en el Trabajo 2019 aprobado. Fue elaborado  por Gestión de Talento Humano y  presentado ante el Comité de desempeño institucional. Aprobado por el director general y presidente del Comité Paritario de Seguridad y Salud en el Trabajo, en enero/ 2019 y se encuentra publicado en la intranet. EVIDENCIAS:  210-7102 SISTEMA DE GESTION DE LA SEGURIDAD Y SALUD EN EL TRABAJO
6) Cronograma de actividades del Sistema de Gestión de la Seguridad y Salud en el Trabajo 2019 aprobado. Fue elaborado  por Gestión de Talento Humano y  presentado ante el Comité de desempeño institucional. Aprobado por el director general y presidente del Comité Paritario de Seguridad y Salud en el Trabajo, en enero/ 2019 y se encuentra publicado en la intranet. EVIDENCIAS:  210-7102 SISTEMA DE GESTION DE LA SEGURIDAD Y SALUD EN EL TRABAJO
7) Plan de Incentivos 2019  aprobado. Mediante Resolución N° 0714 del 23/05/2019, se aprobó  el Plan Institucional de Incentivos para los empleados del Fondo de Pasivo Social De Ferrocarriles Nacionales De Colombia vigencia 2018-2019
8) Resolución Lineamientos para la EDL durante la vigencia. Mediante Resolución N° 0412 del 08/03/2019, por la cual se adopta el Sistema del desempeño laboral para los servidores del FPS, para el periodo 01 de febrero de 2019 y el 31 de enero de 2020. Se socializó la circular GTH- 20192100000094 de 17/01/2019. EVIDENCIAS: PÁGINA INTRANET 
13) Resolución designando la Comisión Evaluadora para la EDL. Mediante Resolución No.  0381 de 01/03/2019, se designan funcionarios de Libre Nombramiento y Remoción para participar en la Evaluación del Desempeño laboral del periodo comprendido entre el 01 de febrero de 2019 y el 31 de enero de 2020. EVIDENCIAS: PÁGINA INTRANET
10) Plan de Acción  para el Mejoramiento y/o Fortalecimiento de la Política de Integridad en el FPS Vigencia 2019 formulado. Se formuló el Plan de Acción  para el Mejoramiento y/o Fortalecimiento de la Política de Integridad en el FPS Vigencia 2019 y fue socializado ante los servidores el  15/05/2019. EVIDENCIAS: 210- 8801 –CÓDIGO DE INTEGRIDAD
11) Proyecto del Manual para la Gestión del Conocimiento y la Innovación del FPS – EVIDENCIAS: DOCMENTOS DIGITALES GIT GTH
12) Plan Estratégico de Recursos Humanos aprobado. Fue elaborado y aprobado el Plan Estratégico de Recursos Humanos. EVIDENCIAS TRD- 210-5203, PLAN ESTRATÉGICO DE RECURSOS HUMANOS.
13) Programación Anual de Vacaciones de la vigencia aprobada. Fue elaborado y aprobado el Programación Anual de Vacaciones de la vigencia aprobada. EVIDENCIAS: PAGINA INTRANET
14) Adopción del Proyecto de Piloto gratuito de Teletrabajo. Fue adoptado mediante Resolución No. 0012 de 14/01/2019. EVIDENCIAS: PAGINA INTRANET
</t>
  </si>
  <si>
    <t xml:space="preserve">Durante el 1er Semestre/2019 fueron expedidas en términos, cincuenta y cinco (55) Certificaciones laborales de Tiempo y Servicio, veintisiete (27) de funciones,  ciento noventa y cuatro (194) de  inexistencia de Personal de Planta, tres (3) de certificaciones con información para Bonos Pensiónales y ninguna de aportes a pensión y factores salariales. Adicionalmente se expidieron siete (7) certificaciones para firma digital (Certicamara).
EVIDENCIAS: 210-1312 - CERTIFICACIONES DE TIEMPO Y SERVICIO; 210-4903 - HISTORIAS LABORALES.
</t>
  </si>
  <si>
    <t xml:space="preserve">Durante enero – junio/2019, se efectuó una (1) afiliaciones al Sistema de Seguridad Social requeridas (Pensión, Salud, Caja de Comparación familiar, FNA),  de la funcionaria nueva (Luz Elena Gutiérrez Suarez- Vinculada el 03/05/2019) . 
EVIDENCIAS: 2104903 - HISTORIAS LABORALES
</t>
  </si>
  <si>
    <t>Mediante oficio GTH-20192100007231 de 22/01/2019, se remitió a la Comisión Nacional del Servicio Civil, el informe de Provisión Transitoria de Empleos de Carrera en Vacancia Definitiva del II semestre de 2018. EVIDENCIAS: 210-2102 - COMUNICACIONES REMITIDAS A LA CNSC 2019.</t>
  </si>
  <si>
    <t xml:space="preserve">
1) Circular requiriendo la elaboración y/o actualización de las Declaraciones de bienes y rentas y actividad económica de los funcionario de planta a diciembre /2018 actualizadas. Mediante Circular N.20192100000344 de 25 de febrero de 2019- TRD- 20192100210300001E, donde se informaron los plazos para el diligenciamiento del  Formulario Único Declaración de Bienes y Rentas y de la actividad económica por parte de los servidores públicos en el Sistema de Información y Gestión del Empleo Público –SIGEP. EVIDENCIAS: 2102103  CIRCULARES ENVIADAS.  
2) Asesorar en  la elaboración y/o actualización de las Declaraciones de bienes y rentas y actividad económica de los funcionario de planta a diciembre /2018 en el SIGEP. Se llevó a cabo la asesoría a 71 funcionarios que lo requirieron para el diligenciamiento de la Declaración de Bienes y Rentas, de acuerdo al cronograma establecido y comunicado oportunamente. EVIDENCIAS: 210-2103 CIRCULARES ENVIADAS.
3) Declaraciones de bienes y rentas y actividad económica de los funcionarios de planta a diciembre /2018 archivadas en las respectivas Historias laborales. Se recibieron setenta y una (71) declaraciones de Bienes y Rentas, las cuales se encuentran archivadas en las Historias Laborales: EVIDENCIAS: 210-4903 HISTORIAS LABORALES DE PERSONAL
4) Circular solicitando actualización de información de las hojas de vida en el SIGEP a los funcionarios de planta de la Entidad. Se expidió circular N.20192100000344 para la solicitud y lineamientos para Actualización Hoja en el Sistema de Información y Gestión del Empleo Público –SIGEP
5) Validar la información de las hojas de vida en el SIGEP del 100% de los funcionarios de planta que ingresen como nuevos a la Entidad y de los que actualicen. Se validó la información de las (3) hojas de vida en el SIGEP del 100% de los funcionarios de planta que ingresaron como nuevos y/o que requirieron actualización HV durante el 1er semestre de 2019. 2104903 HISTORIAS LABORALES DE PERSONAL y SIGEP.
6) Asesorar en la elaboración de las  Declaraciones de bienes y rentas y actividad económica de los funcionarios de planta que  se vinculen o retiren de la entidad durante el primer semestre de 2019, para luego ser archivadas en las  respectivas Historias laborales. Se brindó asesoría a  1 funcionario que se vinculó y a 3 funcionarios que se desvincularon de la entidad. EVIDENCIAS:  TRD 210-4903 HISTORIAS LABORALES. 
</t>
  </si>
  <si>
    <t xml:space="preserve">1) Mediante memorando número GTH-20192100003863 de 16/01/2019, se presentó el Informe de AUSENTISMO LABORAL del  IV trimestre del 2018.
2) Mediante memorando número GTH-20192100035903 de 12/04/2019, se presentó el Informe  de AUSENTISMO LABORAL  I trimestre 2018.
EVIDENCIAS: 210-3501  CONTROL DE AUSENCIAS LABORALES – ENERO 2019 - 210-3501 CONTROL DE AUSENCIAS LABORALES – ABRIL 2019
</t>
  </si>
  <si>
    <t>1) Gestionar el  100% de los eventos programados en el Cronograma de capacitación 2019  para el I Semestre. Durante el I semestre de 2019, se gestionaron treinta y seis (36) eventos de capacitación que equivalen al 100% de los eventos de capacitación incluidos en el Cronograma General  Eventos de Capacitación para el semestre. EVIDENCIAS: 2107101 PLAN INSTITUCIONAL DE CAPACITACIÒN.</t>
  </si>
  <si>
    <t xml:space="preserve">1) Se elaboraron los Estudios Previos para la Ejecución de las Actividades del Plan de Bienestar 2018 y se presentaron de conformidad con la justificación presentada mediante el memorando No. 20192100019603 de 26/02/2019. EVIDENCIAS: TRD- 210 -2103- ETAPA PRECONTRACTUAL PLAN DE BIENESTAR SOCIAL 2019
2) Durante el Primer Semestre se  ejecutaron las once  (11) eventos de bienestar programados para el 1er Semestre/ 2019 y diecisiete (17) actividades adicionales.
EVIDENCIAS: TRD 2107101- PLAN DE BIENESTAR SOCIAL
3) Se realizó Informe de Ejecución del Plan de Bienestar Social correspondiente al 1er Semestre de 20198, en el cual se relacionan las actividades desarrolladas. Evidencias: TRD 210-7101  PROGRAMAS DE CAPACITACIÓN, FORMACIÓN Y BIENESTAR SOCIAL.
</t>
  </si>
  <si>
    <t xml:space="preserve">1) Se elaboró el informe de resultados de los indicadores de gestión (frecuencia, severidad, ausentismo) en Seguridad y Salud en el Trabajo correspondiente al año 2018.
2). Se elaboró el informe grado de avance del Plan de Capacitación del SG-SST correspondiente al I semestre de 2019.EVIDENCIAS: CARPETA 2107102- SISTEMA DE GESTIÓN DE LA SEGURIDAD Y SALUD EN EL TRABAJO 2018
</t>
  </si>
  <si>
    <t xml:space="preserve">1) Evaluación del desempeño del periodo 2018-2019 solicitada, recibida - registrada y archivada. Mediante Circular GTH-20192100000074 de 17/01/2019, se solicitó la Evaluación del Desempeño Laboral Periodo 2018 – 2019. GTH recibió copia de 47 evaluaciones, las cuales fueron registradas en el archivo de control y archivadas en las historias laborales respectivas. EVIDENCIAS: 210-4903 - HISTORIAS LABORALES.
2) Concertación de compromisos laborales 2019-2020 solicitados, recibidos - registrados y archivados. Mediante Circular GTH-20192100000094 del 17/01/2019, se comunicó los nuevos lineamientos para la Concertación de los Compromisos Laborales.  GTH recibió copia de 47 concertaciones, las cuales fueron registrados en el archivo de control y se encuentran archivadas en las historias laborales respectivas. EVIDENCIAS: 2102103 – CIRCULARES ENVIADAS, 2104903 - HISTORIAS LABORALES.
3) Revisión, registro y archivo de los planes de mejoramiento individual y de sus seguimientos, que sean radicados en GTH. No Aplica, como resultado de la Evaluación del Desempeño Laboral 2018 – 2019 no se debían concertar planes de mejoramiento individual.
4) Informe consolidado anual de Evaluación de Desempeño del periodo 2019-2020. Fue elaborado por GTH y presentado al Director General mediante Memorando GTH -20192100038743 del 29/04/2019. EVIDENCIAS: 210-2103 – MEMORANDOS ENVIADOS
5) Circular dando a conocer lineamientos y solicitando la formulación de Acuerdos de gestión del 2019. Mediante Circular GTH-20192100000324 del 20/02/2019, se solicitó la concertación de los Acuerdos de Gestión 2019 y se dio a conocer la metodología y lineamientos para dicha concertación. EVIDENCIAS: 2102103 – CIRCULARES ENVIADAS
</t>
  </si>
  <si>
    <t xml:space="preserve">Durante el 1er semestre/2019, se realizó el proceso de inducción general y evaluación de la misma, a treinta y ocho (38) contratistas que iniciaron a prestar sus servicios a la entidad,  para cada una de ellas se ejecutaron las ocho (8/8) actividades, así:1)Elaboración y envío del mensaje de bienvenida; 2) Entrega de Cartilla de Inducción; 3) Inducción General; 4) Recorrido por las instalaciones  (Bogotá); 5) Presentación del nuevo servidor público al personal de la Entidad, (Bogotá); 6) Aplicación de Encuesta Evaluación de la Inducción General; 7) Asignación del código de ingreso y salida para los funcionarios nuevos que aplica en la ciudad de Bogotá y 8) Elaboración y entrega de un  memorando solicitando al jefe del nuevo funcionario, la  inducción específica, para los que aplica. EVIDENCIAS:  TRD 210 7101- INDUCCIÒN  GENERAL Y ESPECÌFICA
</t>
  </si>
  <si>
    <t>Durante el 1er semestre/2019, se realizó el Informe de actividades de Inducción General y Específica realizadas y evaluadas  durante el II semestre de 2018.EVIDENCIAS:  TRD 210 7101- INDUCCIÓN  GENERAL Y ESPECÍFICA</t>
  </si>
  <si>
    <t xml:space="preserve">Durante el Primer Semestre de 2019, se dio cumplimiento a la elaboración y envío de los siguientes reportes: 1) Informe de cumplimiento de funciones de la Comisión a CNSC IV -2018: Reportado el día 09/01/20
2) Informe de cumplimiento de funciones de la Comisión a CNSC IT-2019: Reportado el día 09/04/2019
3) Mediante  memorando N. GTH 20192100039393 el 2/05/2019, se convocó a elección de representantes de los empleados ante la Comisión de Personal. Mediante Resolución N. 1459 20/06/2019 fueron designados los representantes elegidos.
EVIDENCIAS: 210- 5301  INFORMES A LA COMISIÓN NACIONAL DEL SERVICIO CIVIL – 210-0808 COMISIÓN DE PERSONAL. 
</t>
  </si>
  <si>
    <t>Durante el I semestre de 2019, no se hizo necesario documentar acciones de mejora (acciones correctivas y acciones preventivas) por parte del proceso Gestión de Talento Humano. Control Interno comunicó el informe definitivo de la auditoría No. 7, el cual fue recibido en GTH el día 24/05/2019. Mediante correo electrónico enviado a OPS el 06/06/2019, se solicitó asesoría para la documentación de las acciones de mejora, el cual fue reiterado el 28/06/2019. A la fecha GTH, se encuentra a la espera de la asignación de un profesional de OPS, para a documentación de acciones de mejora (acciones preventivas y acciones correctivas).</t>
  </si>
  <si>
    <t xml:space="preserve">Durante el 1er Semestre/2019, se realizaron las siguientes solicitudes de elaboración, modificación y eliminación de documentos a cargo del proceso:
Avance al 100%
1) Procedimiento APGTHGTHPT16 - REGISTRO, CONFORMACIÓN, ORGANIZACIÓN, CUSTODIA Y GUARDA DE HSITORIAS LABORALES, Ajustado y adoptado mediante Resolución No. 1345 de 12/06/2019.
2) Formato APGTHGTHFO81 VERIFICACIÓN DE DOCUMENTOS PARA VINCULACIÓN DE PERSONAL, adoptado Resolución No. 1345 de 12/06/2019.
3) Procedimiento APGTHGTHPT08 - COMISION DE PERSONAL, adoptado mediante Resolución No. No. 1345 de 12/06/2019.
4) Formato APGTHGTHFO32 HOJA DE CONTROL HISTORIAS LABORALES, adoptado por el comité el 27/06/2019.
5) APGTHGTHMS01 -MANUAL ESPECIFICO DE FUNCIONES Y COMPETENCIAS LABORALES PARA LOS EMPLEOS DE PLANTA DE PERSONAL, Ajustado y adoptado mediante Resolución No. 1345 de 12/06/2019.
Avance al 20%:
5) Procedimiento APGTHGTHPT26 - NOVEDADES DE NÓMINA QUE NO REQUIEREN ACTO ADMINISTRATIVO. Pendiente por ajustes solicitados de la revisión técnica.
6) Procedimiento APGTHGTHPT24 - REPORTE DE CESANTÍAS AL FONDO NACIONAL DEL AHORRO. Pendiente por ajustes solicitados de la revisión técnica.
7) MANUAL DE ATENCIÓN DE PRIMEROS AUXILIOS. Pendiente por ajustes solicitados de la revisión técnica.
8) FORMATO DE PRIMEROS AUXILIOS. Pendiente por ajustes solicitados de la revisión técnica.
 EVIDENCIAS: 2105203 - DOCUMENTOS DEL SIG, PÀGINA INTRANET.
</t>
  </si>
  <si>
    <t>Para el 1er semestre/2019, Gestión documental no informó a GTH el CRONOGRAMA DE TRANSFERENCIA DOCUMENTAL, por lo cual Gestión de Talento Humano, no tenía programada la transferencia  al Archivo Central para el periodo de reporte</t>
  </si>
  <si>
    <t>Durante el 1er semestre/2019, el GIT de Contabilidad no solicitó conciliaciones para revisión del proceso Gestión de Talento Humano. El GIT de Talento Humano se abstiene de realizar reporte para esta actividad toda vez que no hay evidencias de formatos de conciliación que puedan aportarse para el periodo. El GIT de Contabilidad ha solicitado información que ha sido entregada con la debida oportunidad sin que esto produzca efectos de conciliación.</t>
  </si>
  <si>
    <t xml:space="preserve">Durante el I semestre se concertaron oportunamente los Compromisos Laborales correspondientes al período 2019-2020 de los tres (3) funcionarios de carrera que laboran en el proceso GTH. 
EVIDENCIAS: 2104903 - HISTORIAS LABORALES DE PERSONAL
</t>
  </si>
  <si>
    <t xml:space="preserve">Durante el I semestre se efectúo oportunamente la evaluación del desempeño laboral de los tres (3) funcionarios de planta del proceso GTH, correspondiente al periodo 01/02/2018 al 31/01/2019  y se realizó el seguimiento trimestral a los compromisos laborales correspondientes al trimestre Febrero a Abril de 2019. 
EVIDENCIAS: 2104903 - HISTORIAS LABORALES DE PERSONAL
</t>
  </si>
  <si>
    <t xml:space="preserve">No Aplica. Como resultado de la Evaluación del Desempeño Laboral 2018 – 2019 no se debían concertar planes de mejoramiento individual para los funcionarios que laboran en el proceso Gestión de Talento Humano.
EVIDENCIAS: 2104903 - HISTORIAS LABORALES DE PERSONAL
</t>
  </si>
  <si>
    <t xml:space="preserve">No aplica para el periodo, sin embargo al 15 de julio se estará presentando a la oficina de planeación y sistemas el plan de actualización de los documentos del sistema de gestión de calidad de la Oficina Asesora Jurídica, dando cumplimiento a la actividad N° 1 del procedimiento ELABORACION Y CONTROL DE DOCUMENTOS INTERNOS - CÓDIGO: ESDESOPSPT07.  </t>
  </si>
  <si>
    <t>No aplica para el periodo en razón a que en el primer semestre de 2019 no se identificaron "no conformidades" para el proceso de asistencia jurídica.</t>
  </si>
  <si>
    <t>Dentro del término establecido (15 de febrero) se realizó los compromisos laborales de las funcionarias Nancy Stella Muños Arias y Nancy Estela Bautista Pérez para el periodo del 01 de febrero de 2019 al 31 de enero de 2020.</t>
  </si>
  <si>
    <t>No aplica para el periodo teniendo en cuenta que la evaluación del desempeño laboral arrojó un cumplimiento en los compromisos laborales del 100%.</t>
  </si>
  <si>
    <t>durante  el primer semestre se presentaron 2 informes  de seguimiento a convenios a través de los memorandos   - GTE 20194100022063 de 04-03-2019  (IV TRIMESTRE 2018)  Y GTE 20194100039163  de 30-04-2019 ( I TRIMESTRE DE 2019)</t>
  </si>
  <si>
    <t>1)   Se formuló Plan de acción para la implementación de la política Seguimiento y Evaluación del Desempeño Institucional del MIPG en Comité de Gestión y Desempeño del día 08/07/2019, acta 0009 del Comité de Gestión y Desempeño.</t>
  </si>
  <si>
    <t>1) Se realizo el reporte del consolidado del avances plan de mejoramiento 4to trimestre 2018 y 1ert-2019 enviado en las fechas 11/01/2019 y 15/04/2019 respectivamente la Oficina de  Control Interno. el cual se encuentra en el link: http://fondo/mejoramiento.asp
2)Se elaboro el  Informe semestral de estado de acciones correctivas - 2do semestre 2018 el cual fue insumo para la elaboración del Informe Ejecutivo de Revisión por la Dirección , el cual se encuentra en el link: http://fondo/informedireccion.asp</t>
  </si>
  <si>
    <r>
      <t xml:space="preserve">Durante el periodo a evaluar se realizaron los siguientes productos: 
</t>
    </r>
    <r>
      <rPr>
        <b/>
        <sz val="22"/>
        <rFont val="Arial Narrow"/>
        <family val="2"/>
      </rPr>
      <t>1)</t>
    </r>
    <r>
      <rPr>
        <sz val="22"/>
        <rFont val="Arial Narrow"/>
        <family val="2"/>
      </rPr>
      <t xml:space="preserve"> Se formulo el Plan de Anticorrupción y de Atención al Ciudadano el cual fue aprobado mediante Acta 001 de Enero 30 de 2019 en Comité de Gestión y Desempeño.      </t>
    </r>
    <r>
      <rPr>
        <b/>
        <sz val="22"/>
        <rFont val="Arial Narrow"/>
        <family val="2"/>
      </rPr>
      <t xml:space="preserve">
2)</t>
    </r>
    <r>
      <rPr>
        <sz val="22"/>
        <rFont val="Arial Narrow"/>
        <family val="2"/>
      </rPr>
      <t xml:space="preserve"> Se realizó el reporte de seguimiento al Plan Anticorrupción y Atención al Ciudadano (jul - dic 2018) el cual fue enviado al correo electrónico jorges@fondo el día 09/01/2019
</t>
    </r>
    <r>
      <rPr>
        <b/>
        <sz val="22"/>
        <rFont val="Arial Narrow"/>
        <family val="2"/>
      </rPr>
      <t>3)</t>
    </r>
    <r>
      <rPr>
        <sz val="22"/>
        <rFont val="Arial Narrow"/>
        <family val="2"/>
      </rPr>
      <t xml:space="preserve"> Se realizó el reporte de seguimiento al Plan Anticorrupción y Atención al Ciudadano  (ene-abril 2019) l cual fue enviado al correo electrónico jorges@fondo el día 14/05/2019</t>
    </r>
  </si>
  <si>
    <t xml:space="preserve">Durante el I semestre se efectúo oportunamente la evaluación del desempeño laboral del  funcionario de planta del proceso Direccionamiento Estratégico, entregado a GTH el 21 de mayo de 2019.
Una evaluación de desempeño  realizada por parte del sr. Director General a los compromisos laborales concertados para el periodo comprendido entre el 01/10/2018 al 31/01/2019 de la  Jefe de la Oficina de Planeación y Sistemas para la evaluación de desempeño, evidencia que reposa en la historia laboral respectiva.
</t>
  </si>
  <si>
    <t>N/A; No aplica porque ya no se realizan Comités Técnico Científicos por el cambio de la normatividad cambió modificado por el Decreto 1885 de 2018.</t>
  </si>
  <si>
    <t>EN EL PRIMER SEMESTRE DEL AÑO 2019 FUERON RADICADAS 9355 SOLICITUDES DE LAS CUALES FUERON TRAMITADAS 9255 SOLICITUDES. SE PUEDE EVIDENCIAR EN LA BASE DE DATOS ENCONTRADA EN EL COMPUTADOR DEL COORDINADOR DEL GIT GESTION PRESTACIONES ECONOMICAS Y EN LA PAGINA WEB DE LA ENTIDAD  (http://www.fps.gov.co/inicio/tepuede_interesar.htm)</t>
  </si>
  <si>
    <t>1)  Se formuló Plan de acción para la implementación de la política Direccionamiento Estratégico y Planeación del MIPG, se presentó para revisión y aprobación de los integrantes del Comité de Gestión y Desempeño en las 8 sesiones realizadas durante el año 2019 y el  día 08 de julio de 2019, en la sesión 9, finalmente quedo aprobado.</t>
  </si>
  <si>
    <t>Durante el semestre a evaluar no se presentaron acciones de mejora para documentar en términos de oportunidad</t>
  </si>
  <si>
    <t>Se realizó el día 28 de mayo  de 2019, la transferencia de la carpeta No. 001 DE LA TRD 5-4516 INFORME A ENTIDADES OFICIALES.</t>
  </si>
  <si>
    <t xml:space="preserve">Durante el I semestre se concertó oportunamente el Compromisos Laborales correspondientes al período 2019-2020 del funcionario de carrera que laboran en el proceso Direccionamiento Estratégico 
el 21 de febrero de 2019
Se concertaron los compromisos laborales para el periodo 2019-2020 de la Jefe de la Oficina de Planeación y Sistemas para la evaluación de desempeño, evidencia que reposa en la historia laboral respectiva.
</t>
  </si>
  <si>
    <t>Mediante correo electrónico se envió dentro de los términos establecidos la matriz consolidada del producto y/o servicio no conforme a la Oficina de Control Interno correspondientes al IV trimestre 2018  con fecha del 16/01/2019 y para el I trimestre con fecha de 16/04/2019, esta información se puede evidenciar mediante correo electrónico del administrador del producto y/o servicio no conforme. y la publicación de las matrices en la página de intranet http://fondo/ControlServicioNoConforme.asp</t>
  </si>
  <si>
    <t>A la fecho se allegaron no conformidades potenciales para ser asesoradas en el análisis de causas</t>
  </si>
  <si>
    <t xml:space="preserve">1. el Proceso Seguimiento y Evaluación Independiente formuló plan de acción para el año 2019 el cual fue aprobado mediante Acta 001 de Enero 30 de 2019 en Comité de Gestión y Desempeño.
2. se elaboró y aprobó el programa anual de auditorias vigencia 2019, mediante acta 001  del Comité Institucional de Coordinación de Control  Interno el 15 de febrero del 2019 </t>
  </si>
  <si>
    <t>El día 15  febrero del 2019, mediante acta No. 001 del Comité Institucional de Coordinación de Control  Interno, se aprobó el Programa Anual de Auditorias vigencia 2019, del Proceso Seguimiento t Evaluación Independiente evidencias soportadas según acta No. 001 en la carpeta actas comité control interno 2019 TRD 110-08-09. así mismo el se encuentran publicados en la Intranet 
http://fondo/plantilla.asp?id=Control_interno.asp</t>
  </si>
  <si>
    <t>Durante el primer semestre de 2019, se dio cumplimiento a los productos programados así:
1-según programa anual de auditoria tipo evaluación independiente se debían realizar un total de 29  auditorias SEI de las cuales fueron realizadas todas en términos de oportunidad de acuerdo a lo aprobado en el programa anual de auditorias. evidencias en la TRD- 110-5309 INFORMES DE GESTIÓN. 
2- así mismo se realizar seguimiento a los siguientes planes institucionales: ENERO: se realizo oportunamente los seguimiento a los planes PMI,  PLAN ESTRATEGICO, INDICADORES ESTRATEGICOS, INDICADORES PRO PROCESO, , PNC,  Y AL PLAN DE ACCION, enviados a publicaciones mediante correo electrónico  31/01/19 , PLAN ACTICORRUPCIÓN Y ATENCIÓN AL CIUDADANO 
ABRIL: PMI  enviado a publicar el 08/05/19 y PLAN ESTRATEGICO enviado el 06/05/19.  Y PNC enviado el 02/05/19.
MAYO: se realizo seguimiento al PLAN ANTICORRUPCION Y DE ATENCION AL CIUDADANO  enviado a publicar en la pagina web el 14/05/19 .      Evidencia en la Intranet y pagina WEB del FPS y correos electrónicos del proceso, enviados a todos los funcionarios del FPS.
CUMPLIMIENTO DEL 100% evidencias en TRD- 1109301 PLANES INSTITUCIONALES 201</t>
  </si>
  <si>
    <t>El proceso Asistencia Jurídica formuló el plan de acción para el año 2019 el cual fue aprobado mediante Acta 001 de Enero 30 de 2019 en Comité de Gestión y Desempeño.</t>
  </si>
  <si>
    <t>Durante el primer semestre del 2019  se identificaron  no conformidades  mediante auditorias internas, se asesoró en el  análisis de causa de las acciones de mejora propuestas para el plan de mejoramiento.</t>
  </si>
  <si>
    <t>1. EL PROCESO GESTIÓN SERVICIOS DE SALUD FORMULÓ EL PLAN DE ACCIÓN PARA EL AÑO 2019 EL CUAL FUE APROBADO MEDIANTE ACTA 001 DE ENERO 30 DE 2019 EN COMITÉ DE GESTIÓN Y DESEMPEÑO. 2. SE REALIZÓ EL PLAN ANUAL DE AUDITORIAS POR LA TOTALIDAD DE LOS MEDICOS AUDITORES DEL FPS-FNC SE PUEDE EVIDENCIAR EN EL PLAN ANUAL DE AUDITORIAS DE CADA OFICINA, MEMORANDO GSS - 20193400029993</t>
  </si>
  <si>
    <t>DURANTE EL I SEMESTRE DEL AÑO 2019 SE PROGRAMARON 101 COMITES LOCALES Y REGIONALES DE LOS CUALES SE REALIZARON 75. SE PUEDE EVIDENCIAR EN EL INFORME DE INDICADORES TRIMESTRALES DE CADA OFICINA. SE PUEDE EVIDENCIAR TRD 340 08 01</t>
  </si>
  <si>
    <t>DURANTE EL I SEMESTRE DEL AÑO 2019 FUE DOCUMENTADA DENTRO DEL PLAN DE MEJORAMIENTO 1 ACCIÓN DE MEJORA DOCUMENTADA OPORTUNAMENTE DE 1 ACCIÓN DE MEJORA IDENTIFICADA, SE PUEDE EVIDENCIAR TRD - 300 52 03</t>
  </si>
  <si>
    <t>DURANTE EL I SEMESTRE DE 2019 SE REALIZARON LAS EVALUACIONES DE DESEMPEÑO LABORAL Y SE CONCERTARON LOS COMPROMISOS LABORALES RESPECTIVOS  DE LOS FUNCIONARIOS DE CARRERA DEL PROCESO DE GESTIÒN DE SERVICIOS DE SALUD EN SU TOTALIDAD.  SE EVIDENCIA EN LA CARPETA DE LAS EVALUACIONES GSS 2019 DE LA SECRETARIA DEL GIT GESTION DE SERVICIOS DE SALUD. SE PUEDE EVIDENCIAR TRD - GTH 210 49 03</t>
  </si>
  <si>
    <t>DURANTE EL I SEMESTRE DE 2019 SE REALIZARON LAS EVALUACIONES DE DESEMPEÑO LABORAL DE LOS FUNCIONARIOS DE CARRERA DEL PROCESO EN SU TOTALIDAD. SE EVIDENCIA EN LA CARPETA DE LAS EVALUACIONES GSS 2019 DE LA SECRETARIA DEL GIT GESTION DE SERVICIOS DE SALUD. SE PUEDE EVIDENCIAR TRD - GTH 210 49 03</t>
  </si>
  <si>
    <t xml:space="preserve">DURANTE EL I SEMESTRE DE 2019, FUERON ACTUALIZADOS 4 PROCEDIMIENTOS:                                                              1. ACOGIMIENTO LEY 44/1980-LEY 1204 DE 2008                  2. LIQUIDACIÓN Y GENERACIÓN DE INFORMES DE NÓMINA DE PENSIONADOS                                                               3. PRORROGA DE SUSTITUCIÓN PENSIONAL                      4. RECONOCIMIENTO DE MESADAS PENSIONALES A HEREDEROS.                                                                      SE ENCUENTRAN A LA ESPERA DE LA REVISIÓN TÉCNICA DESDE EL 30 DE MAYO DE 2019 Y POSTERIOR APROBACIÓN.    
</t>
  </si>
  <si>
    <t>Durante el 2do semestre de 2019, se realizaron los siguientes productos:
1) Plan de acción anual del proceso formulado-2019
2) Plan estratégico de tecnología y sistemas de información (PETI) -2019
3) Plan de acción de gobierno en línea-2019
4)  Plan de contingencia tic -2019
5) Plan de mantenimiento preventivo-  correctivo-2019
6) Plan de tratamiento de riesgos de seguridad y privacidad de la información
7) Programa de concienciación  sistema de gestión de la seguridad y privacidad de la información SGSPI
8) Plan de seguridad y privacidad de la información.
Lo cual se evidencia en : TRD 120  69  03</t>
  </si>
  <si>
    <t>Durante el 1er S-2019, Se realizó actualización del Esquema de Publicación conforme a novedades presentadas, evidencia: 120  65 .03-2019.</t>
  </si>
  <si>
    <t>Durante el 1er- S-2019, se adquirieron 34 equipos nuevos en el mes de  abril, de los cuales se han configurado el 100% y se han entregado 33 equipos según necesidad de la entidad, para un 97 % . Los equipos son entregados por medio del FORMATO APGTSOPSF003 llamado  FORMATO DE ASIGNACION Y EQUIPO NUEVOS.  Evidencia: TRD 120 62 01</t>
  </si>
  <si>
    <t xml:space="preserve">Durante el 1er S-2019 se realizaron los siguientes productos:
1) 20% de ejecución de las actividades del Plan Estratégico de Tecnologías de la Información y las Comunicaciones ­ PETI, programadas para el 1er semenstre-2019.
2) Informe de ejecución del plan Estratégico de Tecnologías de la Información y las Comunicaciones ­ PETI.
ES necesario señalar que en la actualidad se están realizando las actualizaciones conforme a la programación de la adquisición de bienes y servicios de tecnologías y comunicaciones contempladas en el proyecto de inversión de la entidad. Evidencia: 120 6503
</t>
  </si>
  <si>
    <t>Durante el 1er S-2019, se documentaron  acciones para los  5 hallazgos formato de auditoria PESEIGCIF008, producto de la auditoría de Control Interno realizada el día 29/04/2019- informe No. CI00319, CI00419, CI00519, CI00619 Y C1007-19
Evidencia: 120 41 02</t>
  </si>
  <si>
    <t>Una evaluación de desempeño  realizada por parte del sr. Director General a los compromisos laborales concertados para el periodo comprendido entre el 01/10/2018 al 31/01/2019 de la  Jefe de la Oficina de Planeación y Sistemas para la evaluación de desempeño, evidencia que reposa en la historia laboral respectiva.</t>
  </si>
  <si>
    <t>En el primer semestre de 2019 se realizaron 54 ingresos al almacén, del ingreso almacén No. 5922 hasta 5976  los cuales corresponden  a las compras de caja menor y órdenes de compra que reposan  en lo carpetas  de Boletines Diario de Almacén de los meses  de enero  a junio de 2019  identificadas   con TRD  número 230.11.01  y SAFIX</t>
  </si>
  <si>
    <t>Durante el primero de enero a junio 30 de 2019, se suministro 730 resmas carta y oficio 235 para un total de 965</t>
  </si>
  <si>
    <t xml:space="preserve">En el primer  semestre  2019 , 138,339  Se tomaron fotocopias de todos los procesos- Informes correspondientes al control de fotocopiados del FPS  (ENERO 16,718, FEBRERO, 23.266, MARZO31.318, ABRIL 19.670, MAYO 24,271 Y JUNIO 20,096)   tal como se puede evidenciar mediante Formato de solicitud de fotocopias Carpeta  Plan de Acción 2019 TRD 230.52.03.   </t>
  </si>
  <si>
    <t>Se presentó renuncia del Coordinador del GIT Gestión de Servicios de Salud a mitad de segundo trimestre del año 2019, por lo cual en el momento se esta retomando las acciones para el cumplimiento de las mismas. Se dará revisión de todos los documentos a actualizar</t>
  </si>
  <si>
    <t>Se realizaron las evaluaciones del desempeño laboral de las funcionarias Nancy Stella Muños Arias y Nancy Estela Bautista Pérez, del periodo comprendido entre el 31 de agosto de 2018 y 01 de enero de 2019, y del 01 de febrero al 03 de mayo de 2019.</t>
  </si>
  <si>
    <t xml:space="preserve">Durante el primer semestre del 2019, el proceso seguimiento y Evaluación Independiente realizó actualización del procedimiento Certificación cumplimiento  de la información litigios del Estado ECOGUI, el cual fue aprobado mediante resolución 708 del 01/04/19, así mismo se aprobó la Política Estatuto de Auditoria en el mismo documento, se actualizó el Programa Anual de Auditorias.
se solicitó la eliminación del indicador Auditorias de calidad teniendo en cuenta que las mismas no eran realizadas por control interno desde la vigencia 2017, el cual fue eliminado mediante la resolución 1345 del 12/06/19.
actualmente se envió a revisión técnica los siguientes procedimientos: informe mensual y/o trimestral sobre austeridad y eficiencia en el gasto enviado el día 20/06/19 y Auditorias Internas del FPS enviado el 25/06/19 así mismo se solicitó la eliminación del formato Programa individual de Auditorias de Evaluación Independiente el día 25/0619 </t>
  </si>
  <si>
    <t>durante le primer semestre del 2019, se trabajó con la Oficina de Planeación y sistemas para la elaboración del palan de acción en relación a la dimensión de control interno, estableciendo metas y actividades a realizar en el segundo semestre del 2019, se aprobó el día 08/07/2019, acta 0009 del Comité de Gestión y Desempeño.</t>
  </si>
  <si>
    <t xml:space="preserve">No aplica para el periodo el proceso ya cuenta con el archivo vigencia 2017 listo para su entrega, sin embargo el proceso de gestión documental no ha establecido cronograma para entregarlo, y a la fecha se encuentra diseñando un mecanismo para que el archivo sea entregado con las TRD aprobadas por el Archivo General de Nación </t>
  </si>
  <si>
    <t>Durante el 1er semestre/2019, se efectúo capacitación de Inducción General a treinta y ocho (38) contratistas que iniciaron nuevos en la entidad. EVIDENCIAS: 2107101 - INDUCCIÒN  GENERAL Y ESPECÌFICA</t>
  </si>
  <si>
    <t xml:space="preserve">A la fecha no se encuentra aprobado el  Plan de acción del MIPG </t>
  </si>
  <si>
    <t>El 31 de enero de 2019  fue Aprobado el Plan  Acción de la vigencia 2019  de los procesos Servicios Administrativos y Bienes Transferidos, mediante Acta No. 001 de 2019 Comité Gestión de Desempeño</t>
  </si>
  <si>
    <t xml:space="preserve">En  la vigencia  2019 se elaboró cronograma de actividades para el personal que realiza las actividades de Servicios Generales ver carpeta Plan de Acción 2019 TR230.52.03 </t>
  </si>
  <si>
    <t>se realizo conciliación entre las áreas de administrativa y contabilidad con corte a  diciembre de 2018 y marzo de 2019</t>
  </si>
  <si>
    <t>Durante el primer semestre de 2019 no se realizo modificaciones a los documentos por cuanto toca primero definir las políticas de implementación de las Normas Internacionales de Contabilidad publica para así modificar los documentos del sistema integral de gestión</t>
  </si>
  <si>
    <t>El responsable del proceso como parte integral  de la Segunda línea de defensa participo en la elaboración del  autodiagnóstico de la Dimensión 7 Control Interno. La Dimensión de la evaluación  esta  a la espera de la definición del plan de acción para su implementación.</t>
  </si>
  <si>
    <t>No se ha realizar la transferencia  de las carpetas al archivo central según lo establecido en cronograma de transferencias primarias hacer transferencia de archivo de los año 2017 y 2018 porque el comité Institucional de Gestión y Desempeño no se ha pronunciado sobre la forma que se va realizar transferencia de los archivos.</t>
  </si>
  <si>
    <t>En el primer semestre de 2019 se fijaron los compromisos laborales de los siguientes funcionarios: ILBA CORREDOR LEYVA,  Pilar Laverde, Carolina Rincón, Jesús Garzón, Nelson Fernando Ramírez, Julio Cesar Gámez, Martha Ojeda, ver carpeta de cada funcionario.</t>
  </si>
  <si>
    <t>En el primer semestre de 2019 se realizó la evaluación de desempeño laboral de los siguientes funcionarios: ILBA CORREDOR LEYVA, Pilar Laverde, Carolina Rincón, Jesús Garzón, Nelson Fernando Ramírez, Julio Cesar Gámez, Martha Ojeda, ver carpeta de cada funcionario.</t>
  </si>
  <si>
    <t>Durante el 1er S-2019, se recibieron 111 solicitudes  de publicaciones de internet y pagina web, las cuales se atendieron en un 100%.
Lo cual se evidencia en TRD: 120 65 03 - FORMATO ESQUEMA DE PUBLICACION APGTSOPSFO12  EN 9 FOLIOS.</t>
  </si>
  <si>
    <t xml:space="preserve">Durante el 1er s-2019, se realizaron los siguientes estudios previos de toquen de firmas digitales y antivirus por medio del contrato 0112019. Se enviaron 2 correos para la  jornadas de sensibilización los días 17 de mayo 2019 y 29 de abril 2019 y se ejecutó el 70% porciento del las actividades del plan de seguridad.
Evidencia: TRD: 120 65 03 </t>
  </si>
  <si>
    <t xml:space="preserve">Durante el 1er semestre se recibieron 680 solicitudes de soporte técnico vía correo y telefónico, los cuales fueron atendidos en un 98%  y los portes externos solicitados por los funcionarios se ha solucionado en  un 100%. El cual se llevo el control por medio del formato control de medios magnéticos APGTSOPFS004
EVIDENCIA: 120 62 01
</t>
  </si>
  <si>
    <t>Durante el 1er s-2019, se recibieron 111 solicitudes de publicaciones de documentos, en la intranet y pág. Web, incluido las que se requirieron hacer y se documentaron en plan de contingencia para actualizar las mismas (Ene feb mar abril y mayo 2019).
Evidencia: TRD:120 65 03</t>
  </si>
  <si>
    <t xml:space="preserve">Durante el 1er S-2019, se Construyó el plan de acción de TIC'S y  Gobierno Digital, se ha hecho avances del PETI, se crea y actualiza la mesa de servicio y soporte, se estructuro un proyecto para la actualización de estructura tecnológica. Evidencia: 120 65 03 </t>
  </si>
  <si>
    <t xml:space="preserve">Durante el 1er S-2019, se ejecutó el 70 % del plan de mantenimiento correctivo y preventivo; Adicionalmente de los 274 equipos de computo que tienen en uso el FPS, SE REALIZÓ ACTUALIZACIÓN  de 220 , para un total de 80%.
Evidencia: TRD 120 62 01
Se procederá a solicitar la actualización del plan en el sentido de cambiar el indicador a No de productos realizados / No. de productos programados
</t>
  </si>
  <si>
    <t xml:space="preserve">
Se realizó actualización de la herramienta auto diagnostico de PETIC para verificar estado de avance de modelo de seguridad privacidad de la información</t>
  </si>
  <si>
    <t>Durante el 1er-S de 20149, se aplicó nuevamente el autodiagnóstico de la POLÍTICA DE GOBIERNPO DIGITAL y se redefinieron y reprogramaron las acciones en el respectivo PLAN DE ACCIÓN DE IMPLEMENTACIÓN  MIPG-2019, el cual se presentó nuevamente ante el COMITÉ Institucional de Gestión y Desempeño, por tanto quedo aprobado el día 8 de julio-2019 acta No. 09.</t>
  </si>
  <si>
    <t>Se concertaron los compromisos laborales para el periodo 2019-2020 de la Jefe de la Oficina de Planeación y Sistemas para la evaluación de desempeño y del Ingeniero Silvano Martínez -Analista de Sistemas de planta: Evidencia que reposa en las respectivas historias laborales respectiva.</t>
  </si>
  <si>
    <t>Durante el I semestre del 2019,  fue  aprobado 1 documento:  PROCEDIMIENTO REVISION Y RADICACION DE CORRESPONDENCIA EXTERNA RECIBIDA PRESENCIAL. APGDOSGEPT18 aprobado el 12 de junio de 2019 acta 007 del comité de gestión y desempeño</t>
  </si>
  <si>
    <t xml:space="preserve">1. Durante el primer semestre del 2019 fueron enviados 5 correos electrónicos a todos los funcionarios del FPS recordando en envío de las normas para mantener el normograma institucional actualizado, Evidencia consignada en la bandeja de enviados del correo del administrador del normograma institucional en secretaría general.
2. se envió 5 correo electrónicos al administrador del normograma informando si hay normas o si no hay normas para publicar en el normograma de la Entidad, esta actividad se puede evidenciar en el equipo de cómputo de la Coordinadora del G.IT Atención al Ciudadano y Gestión Documental ARLINA TOVIO 
</t>
  </si>
  <si>
    <t>Durante el I semestre se concertaron oportunamente los Compromisos Laborales correspondientes al período 2018-2019 de la  funcionaria de carrera que laboran en el proceso Gestión Documental, el  día 21 de febrero de 2019.</t>
  </si>
  <si>
    <t>El proceso de Atención al Ciudadano realizó socialización de los Mecanismos de Participación Ciudadana y uso de herramientas tecnológicas, los días 21 de marzo y 30 de mayo de 2019 en la cafetería Turisteen, evidencia consignada en la Carpeta 220-5202 2019 Actas de Capacitación y Socialización Actas: 15 y 23.</t>
  </si>
  <si>
    <t>El nivel de depuración de las conciliaciones Bancarias se encuentra en el 99%, es decir que la efectividad de la gestión adelantada por el GIT de Tesorería se ve reflejada en el resultado del nivel de depuración</t>
  </si>
  <si>
    <t>Durante el semestre se presentaron 6 informes consolidados del recaudo recibido en las cuentas bancarias de la entidad en los meses de Diciembre de 2018, Enero, Febrero, Marzo, Abril y Mayo de 2019, los cuales fueron remitidos mediante correo electrónico a los procesos de Gestión de Cobro Persuasivo y Coactivo, Afiliaciones y Compensación, Servicios Administrativos, GIT de contabilidad, Subdirección Financiera, GIT de Presupuesto, con el fin de que efectúen la aplicación de recaudo .y registro contables de recaudo.</t>
  </si>
  <si>
    <t>Durante el semestre de las 3051 obligaciones recibidas en la Tesorería se pagaron dentro del semestre 3051 equivalente al 100%,</t>
  </si>
  <si>
    <t xml:space="preserve">Reintegro Vigencias Anteriores devolución  definitiva a la DTN de acuerdo a memorando GTE-20184100070203 y GPE-20183140035573 por estar constituidas en la cuenta 138427001 de acuerdo al título No, 27416 por concepto de mesadas no cobradas pensionales de Ferrocarriles Nacionales de Colombia mayor a 5 años sin haber sido reclamadas y no existir ninguna reclamación que interrumpiera términos tal y con fue informado Prestaciones Económicas mediante memorando GPE-20183140035573 , El GIT de contabilidad procede con la nota Crédito para la devolución de 1406 mesadas pensionales  por valor total de $1,249,913,324,58 tal y como consta en el número de recaudo de la DTN 2444419 DE 19-03-2019           /     El día 14 de marzo del 2019 se realizo devolución definitiva a la Dirección del Tesoro Nacional de  acuerdo con memorando GTE-20184100070203  y GPE-20183140035573, las cuales se encontraban contabilizadas en la cuenta contable 138427001 de acuerdo a titulo 27416 por concepto de mesadas no cobradas pensionadas de FCN; cuenta por pagar 4219 acreedor 3719 por valor de $1,249,913,324,58 comprobante contable 4708 de fecha marzo 11 de 2019. se encuentra en la TRD 420-53-01
</t>
  </si>
  <si>
    <t xml:space="preserve">Se presentó al GIT de Contabilidad el boletín diario de inversiones con corte al último día hábil de marzo y Junio de 2019 </t>
  </si>
  <si>
    <t>Esta TESORERÌA preparó la entrega de  372 carpetas correspondientes al archivo de movimientos diarios de tesorería  año 1994, sin embargo no fueron recibidas en el archivo central debido a que Gestión Documental  tiene pendiente  de establecer un protocolo para el recibo de dicho archivo y a la fecha no se ha pronunciado sobre el mismo.
Esta Tesorería está pendiente de efectuar la entrega cuando Gestión Documental Disponga.</t>
  </si>
  <si>
    <t xml:space="preserve">El GIT de Tesorería actualizó el procedimiento PAGOS NO PRESUPUESTALES Y DE ACREEDORES VARIOS POR GIR OS RECHAZADOS Y/O NO RECLAMADOS  APGRFGTEPT01, el cual fue remitido para revisión técnica el 27-05-2019 a la Oficina Asesora de Planeación y sistemas.                           /         Dentro del periodo a reportar el GIT de contabilidad actualizo y fue aprobado por el comité de gestión: 1- procedimiento de conciliación entre procesos, instructivo de conciliación entre procesos; 2)formato de conciliación entre procesos; procedimiento de conciliación entre procesos; 3-conciliaciones bancarias; 4-comprobante de compensación; 5-cierre mensual; ; 6-informe estados financieros; 7, Revisión de saldos contables. de igual manera la Subdirección Financiera mediante memorando 20194000057363, en donde se determino un plan de trabajo para su debido control en el mes de julio de 2019. TRD-420-52-03
</t>
  </si>
  <si>
    <t>Dentro del periodo a reportar el GIT de Contabilidad envió la reprogramación y la actualización de metas a cumplir con relación al PLAN DE AUTODIAGNOSTICO Y PLAN DE ACCION MIPG 2019, a la oficina de planeación como consta en correos de fecha junio 27 de 2019 y julio 02 de 2019, con el fin de ser presentado al respectivo comité para su aprobación.  TRD 420-52-03</t>
  </si>
  <si>
    <r>
      <rPr>
        <b/>
        <sz val="26"/>
        <rFont val="Arial Narrow"/>
        <family val="2"/>
      </rPr>
      <t xml:space="preserve">El Grupo de Liquidaciones, </t>
    </r>
    <r>
      <rPr>
        <sz val="26"/>
        <rFont val="Arial Narrow"/>
        <family val="2"/>
      </rPr>
      <t xml:space="preserve">recibe solicitudes de las siguientes áreas: </t>
    </r>
    <r>
      <rPr>
        <b/>
        <sz val="26"/>
        <rFont val="Arial Narrow"/>
        <family val="2"/>
      </rPr>
      <t>Persuasivo ISS y FPS</t>
    </r>
    <r>
      <rPr>
        <sz val="26"/>
        <rFont val="Arial Narrow"/>
        <family val="2"/>
      </rPr>
      <t xml:space="preserve"> - (para liquidar Cuotas Partes Pensionales), </t>
    </r>
    <r>
      <rPr>
        <b/>
        <sz val="26"/>
        <rFont val="Arial Narrow"/>
        <family val="2"/>
      </rPr>
      <t xml:space="preserve">Coactivo ISS </t>
    </r>
    <r>
      <rPr>
        <sz val="26"/>
        <rFont val="Arial Narrow"/>
        <family val="2"/>
      </rPr>
      <t xml:space="preserve">(para liquidar Cuotas Partes Pensionales, Bonos Pensionales, Aportes Autoliquidación y Aportes Debido Cobrar), </t>
    </r>
    <r>
      <rPr>
        <b/>
        <sz val="26"/>
        <rFont val="Arial Narrow"/>
        <family val="2"/>
      </rPr>
      <t>Coactivo  FPS</t>
    </r>
    <r>
      <rPr>
        <sz val="26"/>
        <rFont val="Arial Narrow"/>
        <family val="2"/>
      </rPr>
      <t xml:space="preserve"> (para liquidar Cuotas partes pensionales), Prestaciones Económicas (para liquidar: Pensión sanción, sentencias de pago, indexaciones, intereses moratorios, indemnización sustitutiva y Ley 445), </t>
    </r>
    <r>
      <rPr>
        <b/>
        <sz val="26"/>
        <rFont val="Arial Narrow"/>
        <family val="2"/>
      </rPr>
      <t xml:space="preserve">GIT Bienes, compras y servicios Administrativos </t>
    </r>
    <r>
      <rPr>
        <sz val="26"/>
        <rFont val="Arial Narrow"/>
        <family val="2"/>
      </rPr>
      <t>(para liquidar: Perjuicios económicos inmobiliarios y Precio mínimo de venta) .  De acuerdo a lo anterior se procede a asignar a los analistas equitativamente las solicitudes para iniciar el proceso de análisis de cuentas, quienes a su vez diligencian un formato con los saldos pendientes de pago por concepto de capital. Se hace llegar dicha información mediante correo institucional a la Ing. Paola Andrea León, quien Coordina el Grupo de Liquidaciones y a su vez revisa, analiza y genera las liquidaciones con los intereses de Ley, con la herramienta Software Liquidador de su propiedad.  Posteriormente se toma la firma de la Subdirectora Financiera y así hacer la entrega al peticionario.  El control de la gestión se encuentra debidamente documentada en AZ y base de datos que administra la Coordinación del Grupo.</t>
    </r>
  </si>
  <si>
    <t>Una vez se analiza el expediente objeto de liquidación, se verifica si cumple con los parámetros para liquidar, de lo contrario de procede a hacer la devolución mediante correo institucional al peticionario, donde se expone la razón de la devolución.  Dichas devoluciones esta a cargo de cada analista.</t>
  </si>
  <si>
    <t>Los tiempos de entrega 5 días hábiles, nace cuando el Grupo Liquidaciones contaba con 12 profesionales afines y solo se recibían solicitudes del área de Cobro Coactivo ISS.   Ahora bien, posteriormente se reduce el grupo significativamente  y se reciben solicitudes de las demás áreas expuestas en el ítem anterior, y  contando como única liquidadora la Ing. Paola León con software de su propiedad.  El control de tiempo de entrega se evidencia en la base de datos que administra la Coordinación del Grupo de Liquidaciones.</t>
  </si>
  <si>
    <t xml:space="preserve">El año en curso se han recibido 1428 facturas, de los cuales se ha adelantado el tramite de 1169 recobros, Correspondientes a facturas cuya prestación se dio en el año 2016, por parte de los prestadores encostalad y Comité. Las otras facturas se encuentran en tramite de recobro. Así mismo se esta pendiente de recobrar facturas allegadas el año 2018 por parte de Clínica general del norte y de Emcosalud, correspondientes a prestaciones de 2018 </t>
  </si>
  <si>
    <t>A la fecha el adres no ha realizado auditoria de los recobros enviados a la fecha, por valor de 500 millones de pesos. Sin la auditoria del adres no es posible realizar subsanación de glosas.</t>
  </si>
  <si>
    <t>El GIT de contabilidad realizo aplicaciones de FCN e ISS por concepto de cuotas partes pensionales recaudadas dentro del primer semestre de 2019 así: FCN vigencias anteriores por valor: $1.972.142.934,03 de las diferentes entidades las cuales fueron registros contables con  287 comprobantes contables. Con relación al ISS se realizo aplicaciones por valor de: $49.851.170 correspondiente al primer trimestre de 2019. se re según consta relación que reposa en TRD-420-52-03; la diferencia en la aplicación de lo recaudado del ISS corresponde a partidas pendientes de aplicar por circularizacion de notificaciones y liquidaciones pendientes de definir si es persuasivo o coactivo el valor que se debe aplicar el recaudo.</t>
  </si>
  <si>
    <t>Las mesas se realizaron directamente en el Fondo Pasivo Social, en donde se revisaron las facturas enviadas para posibles acuerdos de pago de cuotas partes pensionales, comprometiéndose a enviar información por las dos partes, las actas reposan en el archivo de la subdirección financiera, en la carpeta de apoyo, puesto que no hay una TRD aprobada para cartera.</t>
  </si>
  <si>
    <t>Mediante memorando GAD 20192300020953 de fecha 28 de febrero de 2019, se elaboración del Listado de Bienes  muebles  Susceptibles de ser comercializados  para solicitud de visto bueno del Director General FPS.
Mediante memorando GAD 20192300020963 de febrero 28 de 2019  se remitió a la oficina asesora jurídica precio mínimo de venta visto bueno de Dirección General estudios previos con planos y avalúos copias de escritoras , certificados de tradición y libertad e información catastral para la venta de 7 inmuebles.  ver carpeta memorandos internos 2019.</t>
  </si>
  <si>
    <t xml:space="preserve">Mediante memorando GAD 20192300027853de marzo 15 de 2019 se solicitó recursos mediante memorando para realizar  avalúos técnicos de los Bienes Inmuebles </t>
  </si>
  <si>
    <t>En el primer semestre de 2019 se solicitaron 10 facturas de impuesto predial de los municipios de Bogotá, Buga, Chinchina, Montenegro, Tebaida, Lenguaje, Itagui, Soacha, Sabaneta, Bucaramanga.</t>
  </si>
  <si>
    <t>En el primer semestre de 2019 se tramitaron para pago, 10 facturas de impuesto predial de los municipios de Bogotá, Buga, Chinchina, Montenegro, Tebaida, Lenguaje, Itagui, Soacha, Sabaneta, Bucaramanga.</t>
  </si>
  <si>
    <t>En la vigencia de 2019 se fijaron los compromisos laborales del funcionario Jorge Otálora  ver carpeta del funcionario</t>
  </si>
  <si>
    <t xml:space="preserve">En la vigencia de 2019  se realizó la evaluación de desempeño laboral del funcionario Jorge Otálora.
</t>
  </si>
  <si>
    <r>
      <t>A  la fecha de seguimiento se evidencia que el proceso de Atencipon al ciudadano, formuló el plan de acción para el año 2019 aprobado en el mes de enero mediante Acta 001 de enero 30 de 2019 en Comité de Gestión y Desempeño.</t>
    </r>
    <r>
      <rPr>
        <b/>
        <sz val="28"/>
        <rFont val="Arial Narrow"/>
        <family val="2"/>
      </rPr>
      <t xml:space="preserve"> ESTADO: SASTISFACTORIO</t>
    </r>
  </si>
  <si>
    <t>A la fecha de seguimiento se evidencia que la oficina de Atención al ciudadano realizó cambios en la guía de participación ciudadana y actualmente se encuentra a la espera de la información de los diferentes comités del Proceso de Gestión de Servicios de Salud, el cual ha sido solicitada la información por medio de correo electronico en reiteradas ocaciones por el proceso de atención al ciudadano sin recibir respuestas por partte del proceso, asi mismo se evidencia que mediante memorando GUD 20192200064803 de fecha  09/07(19, en el cual solictan a la oficina de planeación y sistemas que la guia mencionada no es responsabilidad de atención al ciudadano si no se oficna de subdirección de prestacioens sociales a la fecha la guia no se ha hecho ninguda gestión. ESTADO: SASTISFACTORIO</t>
  </si>
  <si>
    <t xml:space="preserve"> A la fecha de seguimiento se evidencia que el proceso de Atención al ciudadano no ha actualizado el plan de participación ciudadana, teniendo en cuenta que de debe actualizar la guia dfe participacipación ciudadana para realizar los tramites pertinentes. </t>
  </si>
  <si>
    <t xml:space="preserve">A la fecha de seguimiento se eviedencia en las actas 15 y 23 del 2019, la socialización de los socialización de los Mecanismos de Participación Ciudadana y uso de herramientas tecnológicas, los días 21 de marzo y 30 de mayo de 2019 en la cafetería Turisteen. </t>
  </si>
  <si>
    <r>
      <t xml:space="preserve">A la fecha de seguimiento sae evidencian los informes Informe de Satisfacción al Ciudadano I trimestre 2019 el día 20 de junio de 2019, y IV trimestre del 2019 en la carpeta 220-5309-2019, asi mismo se observa sus publicaciones en link- </t>
    </r>
    <r>
      <rPr>
        <b/>
        <sz val="28"/>
        <rFont val="Arial Narrow"/>
        <family val="2"/>
      </rPr>
      <t xml:space="preserve">http://www.fps.gov.co/inicio/InfoMedicionSatisCiudadano2018.html. </t>
    </r>
  </si>
  <si>
    <t>Se evidencia que durante el I semestre de 2019 se recepcionaron un total 7.327  novedades de afiliaciones y prestaciones económicas distribuidas de la siguiente  manera 2833 novedades de afiliaciones, 4494 novedades de prestaciones económicas evidencia consignada en la carpeta 220-5309 2019 Informe de Desempeño Laboral Atención al ciudadano.</t>
  </si>
  <si>
    <t xml:space="preserve">A la fecha de seguimiento se evidencia que la oficina de Atención al ciudadano en el primer semestre del 2019, de los meses enero a junio en el cual recepcionarion se recepcionaron un total 7.327  novedades de afiliaciones y prestaciones económicas distribuidas de la siguiente  manera 2833 novedades de afiliaciones, 4494 novedades de prestaciones económicas. </t>
  </si>
  <si>
    <t xml:space="preserve">Durante el primer semestre de 2019 se evidencia que el proceso de atneción al ciudadano documento las no conformidades en terminos de oportunidad </t>
  </si>
  <si>
    <t xml:space="preserve">A la fecha de seguimiento se evidencia que El proceso Atención al Ciudadano realizo la concertación de los compromisos laborales de la funcionaria Clara Cecilia Rodríguez, los cuales fueran entregadas al G.I.T Gestión de Talento Humano el día 21/02/2019. </t>
  </si>
  <si>
    <t xml:space="preserve">N/A </t>
  </si>
  <si>
    <t>a la fecha de seguimiento se eivIdencia que durante el primer semestre del 2019 entre el proceso de atención al ciudadano y las oficinas fuera de bogta de elaborazón hasta el mes de mayo 144 actas  apertura del buzón de sugerencias.</t>
  </si>
  <si>
    <t xml:space="preserve">a la fecha de seguimiento se evidencia que en el primer semestre del 2019 ecibió un total de 826 PQRSD, los cuales se registraron el MIAAUGUDFO43 FORMATO DE REPORTE MENSUAL DEL REGISTRO Y SEGUIMIENTO DE PETICIONES, QUEJAS, RECLAMOS SUGERENCIAS Y/O FELICITACIONES, DENUNCIAS (PQRSD) POR DEPENDENCIA. </t>
  </si>
  <si>
    <t xml:space="preserve">a la fecha de seguimiento se evidencia que el proceso de gestión documental reealizó en los meses de enero a mayo del 2019 capacitaciones  los temas relacionados con los medios de apoyo del sistema de gestión documental ORFEO, en total se realizarón 6 capacitaciones durante el primer semestre del 2019. </t>
  </si>
  <si>
    <t>Durante el periodo de octubre de 2018 a marzo del 2019 se ejecutoriaron 968 actos administrativos, se puede evidenciar en la base de datos código: APGDOSGEFO02.</t>
  </si>
  <si>
    <t xml:space="preserve">Durante el periodo de octubre de 2018 a marzo del 2019 se notificaron mediante aviso 343 actos administrativos, se puede evidenciar en la base de datos código: APGDOSGEFO02, </t>
  </si>
  <si>
    <t xml:space="preserve">a la fecha de seguimiento se evidencia la actualización del El Plan Institucional de Archivos de FPS-FNC 2018-2022, el cual se ecuentra en la pagina web, sin embargo el PINAR se encuentran actividades por actualizar. </t>
  </si>
  <si>
    <t xml:space="preserve">se evidencia que proceso de gestión documental realizó el 1). Informe de Seguimiento al Programa de Gestión Documental, sin embarrgo a la fecha se encuentra pendiente cumplir con la segunda actividad de llevar a comité. </t>
  </si>
  <si>
    <t>a la fecha de seguimiento se evidencia que durante el I semestre del 2019 fueron radicados 14.930 documentos de forma oportuna distribuidos así: 14288 documentos de entrada y 642 PQR´S</t>
  </si>
  <si>
    <t xml:space="preserve">1. Durante el primer semestre del 2019 fueron enviados 5 correos electrónicos a todos los funcionarios del FPS recordando en envío de las normas para mantener el normograma institucional actualizado, Evidencia consignada en la bandeja de enviados del correo del administrador del normograma institucional en secretaría general.
2. se envió 5 correo electrónicos al administrador del normograma informando si hay normas o si no hay normas para publicar en el normograma de la Entidad, </t>
  </si>
  <si>
    <t xml:space="preserve">A la fecha de seguimiento no  ha realizado digitalización de  las 1575  carpetas durante el primer semestre del 2019, se solicta al proceso realzar un plan de trabajo con el fin avazar esta actividad.  </t>
  </si>
  <si>
    <t>a la fecha de seguimiento se evidencia que el proceso de gestión documental  el I semestre se concertaron oportunamente los Compromisos Laborales correspondientes al período 2018-2019 de la  funcionaria de carrera que laboran en el proceso Gestión Documental, el  día 21 de febrero de 2019.</t>
  </si>
  <si>
    <t>a la fecha de seguimiento se evidencia que el proceso de gestión documental el I semestre se concertaron oportunamente los Compromisos Laborales correspondientes al período 2018-2019 de la  funcionaria de carrera que laboran en el proceso Gestión Documental, el  día 21 de febrero de 2019.</t>
  </si>
  <si>
    <t xml:space="preserve">A la fecha de seguimiento se evidencia que mediante correo 03/07/19, por parte de los lideres de áreas de los proceso de cobro coactivo ISS  ccobro coactivo FPS, no se ha avocado conocimiento de procesos nuevos de cobro coactivo, sin embargo se ha  ha dado impulso a los procesos iniciados por previamente por el ISS y FNC. </t>
  </si>
  <si>
    <t>Se ha inscrito en el aplicativo Hoja de Vida Proveedores un total de 170 hojas de vida de los 298 contratos celebrados en el primer semestre de 2019. De acuerdo a información suministrada por el contratista Félix Solano quien es el encargado de realizar el trámite de cargue de esta información en el sistema, esto se puede verificar en la Plataforma Gestión Administrativa Hojas de Vida Proveedores 2019.</t>
  </si>
  <si>
    <t xml:space="preserve">a la fecha de seguimiento se evidencia que el proceso de Asistencia Juridica realizó  5 conciliaciones de las 5 requeridas por el G.I.T Contabilidad correspondiente a los procesos judiciales a cargo del G.I.T Defensa Judicial perteneciente a los meses de enero a mayo de 2019. Sin embargo, las oficinas de Cobro Coactivo Bps, Gestión de Cobro Persuasivo y el G.I.T de Contabilidad están realizando la conciliación de saldos que se inició desde el año 2000 a corte del 31 de diciembre de 2018, generando el trabajo en tres etapas: etapa I: Levantamiento de la base de datos de cobro coactivo, Etapa II: Levantamiento de la base de datos de cobro persuasivo (Etapas tramitadas al 100%), y Etapa III: conciliación con el G.I.T de Contabilidad, la cual está para finalización el día 08 de julio de 2019 para completar el 100% de la conciliación entre procesos. La conciliación de Cobro Coactivo ISS está supeditada a la entrega de documentación del G.I.T Tesorería, y a la terminación de la conciliación de las oficinas de Cobro Coactivo Fps, Gestión de Cobro Persuasivo y el G.I.T de Contabilidad. </t>
  </si>
  <si>
    <t>El proceso Direccionamiento Estratégico formuló el plan de acción para el año 2019 el cual fue aprobado mediante Acta 001 de Enero 30 de 2019 en Comité de Gestión y Desempeño.</t>
  </si>
  <si>
    <t>El proceso de Cobro Coactivo ISS y FPS no ha recibido procesos por parte del Grupo Cobro Persuasivo, por lo que no han podido iniciar el trámite respectivo, durante el primer semestre de 2019.  Sin embargo  ha dado impulso a los procesos iniciados por previamente por el ISS y FNC, lo anterior de acuerdo con la información suministrada por los líderes del Cobro Coactivo ISS y Ferrocarriles mediante correo electrónico del 03 de julio de 2019, brindada mediante correos electrónicos enviados al correo juridica@fps.gov.co por los líderes de área de Gestión de Cobro en fecha 03 y 04 de julio de 2019, y en CD- R80 que reposa en AZ TRD 130.52.03 del área jurídica a folio 16.</t>
  </si>
  <si>
    <t>Según la información reportada por el Grupo de Liquidaciones de Contratos por medio de correo electrónico del 04 de julio de 2019 enviado a juridica@fps.gov.co,  que reposa en en  archivo  contenido en CD-R80  en AZ  TRD 130.52.03 que reposa en la Oficina Asesora  Jurídica folio 17. en el primer semestre de 2019 se liquidaron 115 contratos los cuales contaban con la documentación completa. Dicha información se encuentra en base de datos excel que reposa en el computador  de la Coordinadora del Grupo de Liquidaciones Dra. Claudia Pérez.</t>
  </si>
  <si>
    <t>Se realizaron 5 conciliaciones de las 5 requeridas por el G.I.T Contabilidad correspondiente a los procesos judiciales a cargo del G.I.T Defensa Judicial perteneciente a los meses de enero a mayo de 2019. Sin embargo, las oficinas de Cobro Coactivo Fps, Gestión de Cobro Persuasivo y el G.I.T de Contabilidad están realizando la conciliación de saldos que se inició desde el año 2000 a corte del 31 de diciembre de 2018, generando el trabajo en tres etapas: etapa I: Levantamiento de la base de datos de cobro coactivo, Etapa II: Levantamiento de la base de datos de cobro persuasivo (Etapas tramitadas al 100%), y Etapa III: conciliación con el G.I.T de Contabilidad, la cual está para finalización el día 08 de julio de 2019 para completar el 100% de la conciliación entre procesos. La conciliación de Cobro Coactivo ISS está supeditada a la entrega de documentación del G.I.T Tesorería, y a la terminación de la conciliación de las oficinas de Cobro Coactivo Fps, Gestión de Cobro Persuasivo y el G.I.T de Contabilidad. Información que fue reportada por el encargado de la gestión desde el área jurídica Jesús Humanez, en correo electrónico enviado a juridica@fps.gov.co el 04 de julio de 2019, mismo que reposa en en  archivo  contenido en CD-R80  en AZ  TRD 130.52.03 que reposa en la Oficina Asesora  Jurídica folio 18.</t>
  </si>
  <si>
    <t>No aplica para el periodo. Se evidencia en las planillas que se hizo entrega al archivo central del archivo hasta la vigencia de 2015 . Constatable en Planillas de Entrega que reposan en la Oficina Asesora Jurídica, y en archivo pdf contenido en CD-R80  en AZ  TRD 130.52.03  reposa en la Oficina Asesora  Jurídica folio 19. Sin embargo se tiene previsto para el segundo semestre de 2018 hacer la entrega del archivo correspondiente a la vigencia de 2016 según consta en las TRD de la Oficina Asesora Jurídica.</t>
  </si>
  <si>
    <t xml:space="preserve">Durante el primer semestre de 2019 se programaron 94 acciones que se encuentran en un 100% cumplidas, y se tiene establecida como fecha de cumplimiento al 31 de diciembre de 2019 para el cumplimiento de seis de las actividades programadas en el Plan de Acción que tienen a la fecha un cumplimiento del 100%. Esta información fue reportada a la Oficina de Planeación y Sistemas, y de Control Interno  el 21 de junio de 2019 , mediante correo electrónico de la Jefe Oficina Asesora Jurídica (E) nancybautista@fps.gov.co. </t>
  </si>
  <si>
    <t xml:space="preserve">Dentro del término establecido (15 de febrero) se realizó los compromisos laborales de las funcionarias Nancy Stella Muños Arias y Nancy Estela Bautista Pérez para el periodo del 01 de febrero de 2019 al 31 de enero de 2020. Información constatable en la Historia Laboral de las funcionarias. </t>
  </si>
  <si>
    <t xml:space="preserve">Se realizaron las evaluaciones del desempeño laboral de las funcionarias Nancy Stella Muños Arias y Nancy Estela Bautista Pérez, del periodo comprendido entre el 31 de agostob de 2018 y 01 de enero de 2019, y del 01 de febrero al 03 de mayo de 2019. Información constatable en la Historia Laboral de las funcionarias. </t>
  </si>
  <si>
    <t>A la fecha de seguimiento se evidencia que el proceso de asistencia Juridica durante el primer semestre del 2019 se inscribierón 170 contratos el aplicativo hoja de vida de proveeedores ental y como se evidencia en link- http://fondo/wwwroot/proveeedores_todos.asp</t>
  </si>
  <si>
    <t>Durante el primer semestre de 2019 se realizaron 46 informes de los 46 programados correspondientes a los meses de febrero a mayo de 2019, de los 12 contratos celebrados para la representación judicial de la Entidad, esto es: Yolanda Eunice Murcia Andrade CTO 142 de 2019, Álvaro Mauricio Buelvas CTO 154 de 2019, Alberto Iceda CTO 155 de 2019, Javier Rodas CTO 156 de 2019, Javier Rodas CTO 156 de 2019, Javier Rocha CTO 157 de 2019, Juan de la Cruz Vanegas CTO 158 de 2019, Hernado Fernández de Castro CTO 159 de 2019, Nelcy Requiniva CTO 160 de 2019, Diana Candia CTO 162 de 2019, Carlos Eduardo Cardozo CTO 163 de 2019, Diego Ariza CTO 164 de 2019 y COMJURÍDICA CTO 203 de 2019 (Es de anotar que 11 contratos iniciaron proporcional desde el mes de febrero y 1 en el mes de marzo).  Esta información se encuentra contenida en Base de Datos manejada por la Coordinación del G.I.T Defensa Judicial, y en CD- R80 que reposa en AZ TRD 130.52.03 del área jurídica a folio 15.</t>
  </si>
  <si>
    <t xml:space="preserve">A la fecha e seguimiento se evidencia que durante el primer semestre  del 2019, el proceso de Asistrencia Juridica realizó seguimiento a 46 informes de los 46 programados para primer semestre del 2019, de a cuerdo al nunero de abogados y los meses de cada uno del los contratos. </t>
  </si>
  <si>
    <t xml:space="preserve">a la fecha de seguimiento se evidencia que el link- de transparencia y acceso a la información se encuentra actualziado de acuerdo a las solicitudes enviadas por cada uno de los porcesos. </t>
  </si>
  <si>
    <t xml:space="preserve">a la fecha de seguimiento se evidencia que  se realizó la actividad, Desarrollar 1 Actividad para la sensibilizaciones de seguridad de la información (correos electrónicos mensajes emergentes Real Popu), asi mismo las ACTIVIDADES DEL SISTEMA DE GESTIÓN DE LA SEGURIDAD Y PRIVACIDAD DE LA INFORMACIÓN SGSP, de la implementación se encuentra en 50%. </t>
  </si>
  <si>
    <t xml:space="preserve">A la fecha de seguimiento se evidencia que que el proceso de gestión tics, tiene implementado un plan de acción  para la Estrategia de Gobierno Digital, el cul se encuentra de acuerdo a los lineamientos del Modelo Integrago de Planeación y Gestión. </t>
  </si>
  <si>
    <t xml:space="preserve">a la fecha de seguimiento se evidencia que el proceso a la fecha no ha realizado la actualización del esquema de publicación a la fecha no ha sido enviado por cada uno de los proceso para alimentar la matriz del esquema de publicación. </t>
  </si>
  <si>
    <t>Durante el primer semestre del 2019, el proceso e gestión TICS, ejecuto el 20% de ejecución de las actividades del Plan Estratégico de Tecnologías de la Información y las Comunicaciones, sin embago el plan mencionado depende del proyecto de inversión diseñado. a la fecha no se evidencia la actividad 2 correspondiente al informe  de ejecución del plan Estratégico de Tecnologías de la Información y las Comunicaciones ­ PETI.</t>
  </si>
  <si>
    <t xml:space="preserve">Durante el 1er S-2019 a realizaron los siguiente productos:
1) 100% de las actividades del Plan de Tratamiento de Riesgos de Seguridad y Privacidad de la Información, programadas para el 1er semestre -2019
2) Informe de ejecución del Plan de Tratamiento de Riesgos de Seguridad y Privacidad de la Información.
 120  90 .02-2019
3) Se elaboraron estudios previos y estudio de mercado para contratación del antivirus, se hicieron mesa de trabajo para estudiar características de antivirus  y se adquirió el antivirus acto mínima cuantía No. 011-2019
evidencia: TRD 120 90 .02-2019. 
</t>
  </si>
  <si>
    <t xml:space="preserve">a la fecha de seguimiento se evidencia que el Plan de seguridad y privacidad de la información.a la fecha encuentra en implementación en un 54%. Una vez se implementen diche plan de realizará las activades pertinentes. </t>
  </si>
  <si>
    <t>A la fecha  de seguimiento se evidenica que Se avanzado en un 30 % de l actualización de los procedimientos de COPIA DE SEGURIDAD DE USUARIOS Y SERVIDORES APGTSOPSPT02 y  MANTENIMIENTO DE SERVIDOR DE INTRANET - APGTSOPSPT05 YREVISAR;  60% del  EL ESQUEMA DE PUBLICACION DE LA ENTIDAD.</t>
  </si>
  <si>
    <t>Se avanzado en un 30 % de l actualización de los procedimientos de COPIA DE SEGURIDAD DE USUARIOS Y SERVIDORES APGTSOPSPT02 y  MANTENIMIENTO DE SERVIDOR DE INTRANET - APGTSOPSPT05 YREVISAR;  60%  Evidencia en el equipo de computo de los ingenieros</t>
  </si>
  <si>
    <t xml:space="preserve">A la fecha e seguimiento se evidencia que durante el primer semestre  del 2019,el proceso de servicios de Salud, programò 101 comites locales de los cuales se realizaròn 75 tal y como se evidencia en las carpetas de cada una de las divisiones. </t>
  </si>
  <si>
    <t xml:space="preserve">N/A; No aplica porque ya no se realizan Comités Técnico Científicos por el cambio de la normatividad cambió modificado por el Decreto 1885 de 2018, se remienda solicitar la eliminaciòn de este indicador teniendo en cuentta que no se realizan los comités tecnicos cientificos. </t>
  </si>
  <si>
    <t>a la fecha de seguimiento se evidencia que el proceso servicios de Salud formulò el plan de acciòn para el año 2019, el cual fue aprobado mediante acta 001 de enero del 2019. 2- El proceso Servicios de Salud elaborò el programa anual de auditorias vigencia 2019 mediante memorando 20193400029993.</t>
  </si>
  <si>
    <t>A la fecha de seguimiento se evidencia que el proceso de servicios de salud presentò 25 declaraciones de Giro, y compensaciòn correspondiente al primer semeste del 2019.</t>
  </si>
  <si>
    <t xml:space="preserve"> N/A TENIENDO EN CUENTA QUE LOS RESULTADOS DE LAS EVALUACIONES FUERON SATISFACTORIOS NO ERA NECESARIO PLANES DE MEJORAMIENTO </t>
  </si>
  <si>
    <t xml:space="preserve">a la fecha de seguimiento se evidencia que el proceso gestiòn de prestaciones economicas, formulò el plan de acciòn para el año 2019, el cual fue aprobado mediante acta 001 de enero del 2019, SE REALIZÓ EL CRONOGRAMA PARA LA LIQUIDACION DE NOMINAS EN SU TOTALIDAD . </t>
  </si>
  <si>
    <t xml:space="preserve">a la fecha de seguimiento se evidencia en link-http://www.fps.gov.co/inicio/tepuede_interesar.html, que para el primer semestre del 2019 fueron radicadas  9355 de las cuales fueron  tramitas 9255. </t>
  </si>
  <si>
    <t>a la fecha de seguimiento se evidencia  que el proceso de prestaciones economicas tramito 109 tutelas durante el primer semestre del 2019.</t>
  </si>
  <si>
    <t xml:space="preserve">A La fecha de seguimiento se evidencia que durante el primer semestre del 2019, se registraròn 981 novedades de nomina de pensionados de las cuales fueròn tramitadas en su totalidad. </t>
  </si>
  <si>
    <t xml:space="preserve">A La fecha de seguimiento se evidencia que el proceso de prestaciones economicas enviò a revisiòn tecnica los procedimientos    1. ACOGIMIENTO LEY 44/1980-LEY 1204 DE 2008                  2. LIQUIDACIÓN Y GENERACIÓN DE INFORMES DE NÓMINA DE PENSIONADOS                                                               3. PRORROGA DE SUSTITUCIÓN PENSIONAL                      4. RECONOCIMIENTO DE MESADAS PENSIONALES A HEREDEROS.                 a la fecha el proceso lo envio nuevamente a la oficina de planaciòn y sistemas con los ajustes solictados. </t>
  </si>
  <si>
    <t xml:space="preserve"> a la fecha de seguimiento se evidencia la formaualciòn y aprobaciòn de los siguientes planes:
1) Plan de acción GTH formulado. Fue elaborado y presentado a la Oficina Asesora de Planeación y Sistemas, dentro del plazo establecido.
2) Consolidación Diagnóstico Necesidad de Aprendizaje Organizacional PIC 2019 y presentación a la Comisión de Personal. 
3) Plan Institucional de Capacitación 2019 adoptado. 
4) Plan de Bienestar 2019 aprobado. 
5)Plan de Capacitación del Sistema de Gestión de la Seguridad y Salud en el Trabajo 2019 aprobado. Fue elaborado  por Gestión de Talento Humano y  presentado ante el Comité de desempeño institucional. Aprobado por el director general y presidente del Comité Paritario de Seguridad y Salud en el Trabajo, en enero/ 2019 y se encuentra publicado en la intranet. EVIDENCIAS:  210-7102 SISTEMA DE GESTION DE LA SEGURIDAD Y SALUD EN EL TRABAJO
6) Cronograma de actividades del Sistema de Gestión de la Seguridad y Salud en el Trabajo 2019 aprobado. Fue elaborado  por Gestión de Talento Humano y  presentado ante el Comité de desempeño institucional. Aprobado por el director general y presidente del Comité Paritario de Seguridad y Salud en el Trabajo, en enero/ 2019 y se encuentra publicado en la intranet. EVIDENCIAS:  210-7102 SISTEMA DE GESTION DE LA SEGURIDAD Y SALUD EN EL TRABAJO
7) Plan de Incentivos 2019  aprobado. Mediante Resolución N° 0714 del 23/05/2019, se aprobó  el Plan Institucional de Incentivos para los empleados del Fondo de Pasivo Social De Ferrocarriles Nacionales De Colombia vigencia 2018-2019
8) Resolución Lineamientos para la EDL durante la vigencia. Mediante Resolución N° 0412 del 08/03/2019, por la cual se adopta el Sistema del desempeño laboral para los servidores del FPS, para el periodo 01 de febrero de 2019 y el 31 de enero de 2020. Se socializó la circular GTH- 20192100000094 de 17/01/2019. EVIDENCIAS: PÁGINA INTRANET 
13) Resolución designando la Comisión Evaluadora para la EDL. Mediante Resolución No.  0381 de 01/03/2019, se designan funcionarios de Libre Nombramiento y Remoción para participar en la Evaluación del Desempeño laboral del periodo comprendido entre el 01 de febrero de 2019 y el 31 de enero de 2020. EVIDENCIAS: PÁGINA INTRANET
10) Plan de Acción  para el Mejoramiento y/o Fortalecimiento de la Política de Integridad en el FPS Vigencia 2019 formulado. Se formuló el Plan de Acción  para el </t>
  </si>
  <si>
    <t xml:space="preserve">a la fecha de seguimiento se evidencia que el GIT de Talento Humano realizò y envio mediante memorando GTH-20192100007231 de 22/01/2019,  a la Comisión Nacional del Servicio Civil, el informe de Provisión Transitoria de Empleos de Carrera en Vacancia Definitiva del II semestre de 2018. </t>
  </si>
  <si>
    <t xml:space="preserve">a la fecha de seguimiento se evidenicia que el Git de Talento Humano, cumpliò con la actividad programada para el primer semestre del 2019, 1) Circular requiriendo la elaboración y/o actualización de las Declaraciones de bienes y rentas y actividad económica de los funcionario de planta a diciembre /2018 actualizadas. Mediante Circular N.20192100000344 de 25 de febrero de 2019- TRD- 20192100210300001E, donde se informaron los plazos para el diligenciamiento del  Formulario Único Declaración de Bienes y Rentas y de la actividad económica por parte de los servidores públicos en el Sistema de Información y Gestión del Empleo Público –SIGEP. EVIDENCIAS: 2102103  CIRCULARES ENVIADAS.  
2) Asesorar en  la elaboración y/o actualización de las Declaraciones de bienes y rentas y actividad económica de los funcionario de planta a diciembre /2018 en el SIGEP. Se llevó a cabo la asesoría a 71 funcionarios que lo requirieron para el diligenciamiento de la Declaración de Bienes y Rentas, de acuerdo al cronograma establecido y comunicado oportunamente. 2) Asesorar en  la elaboración y/o actualización de las Declaraciones de bienes y rentas y actividad económica de los funcionario de planta a diciembre /2018 en el SIGEP. Se llevó a cabo la asesoría a 71 funcionarios que lo requirieron para el diligenciamiento de la Declaración de Bienes y Rentas, de acuerdo al cronograma establecido y comunicado oportunamente. EVIDENCIAS: 210-2103 CIRCULARES ENVIADAS.
3) Declaraciones de bienes y rentas y actividad económica de los funcionarios de planta a diciembre /2018 archivadas en las respectivas Historias laborales. Se recibieron setenta y una (71) declaraciones de Bienes y Rentas. </t>
  </si>
  <si>
    <t>a la fecha de seguimiento se evidenicia que el Git de Talento Humano, cumpliò con la actividad programada para el primer semestre del 2019, 1) Mediante memorando número GTH-20192100003863 de 16/01/2019, se presentó el Informe de AUSENTISMO LABORAL del  IV trimestre del 2018.
2) Mediante memorando número GTH-20192100035903 de 12/04/2019, se presentó el Informe  de AUSENTISMO LABORAL  I trimestre 2018.</t>
  </si>
  <si>
    <t xml:space="preserve">A la fecha de seguimiento se evidencia que 1) Se elaboraron los Estudios Previos para la Ejecución de las Actividades del Plan de Bienestar 2018 y se presentaron de conformidad con la justificación presentada mediante el memorando No. 20192100019603 de 26/02/2019.2) Durante el Primer Semestre se  ejecutaron las once  (11) eventos de bienestar programados para el 1er Semestre/ 2019 y diecisiete (17) actividades adicionales.3) Se realizó Informe de Ejecución del Plan de Bienestar Social correspondiente al 1er Semestre de 20198, en el cual se relacionan las actividades desarrolladas. </t>
  </si>
  <si>
    <t xml:space="preserve">A la fecha de seguimiento se evidenicia que el Git de Talento Humano, gestionò el 100% de los eventos programados 1) Gestionar el  100% de los eventos programados en el Cronograma de capacitación 2019  para el I Semestre. Durante el I semestre de 2019, se gestionaron treinta y seis (36) eventos de capacitación que equivalen al 100% de los eventos de capacitación incluidos en el Cronograma General  Eventos de Capacitación para el semestre. </t>
  </si>
  <si>
    <t>a la fecha de seguimiento se evidencia que el GIT de talento Humano realizò las actividades programadas para el primer semestre del 2019 asi: 1) Evaluación del desempeño del periodo 2018-2019 solicitada, recibida - registrada y archivada. Mediante Circular GTH-20192100000074 de 17/01/2019, se solicitó la Evaluación del Desempeño Laboral Periodo 2018 – 2019. GTH recibió copia de 47 evaluaciones, las cuales fueron registradas en el archivo de control y archivadas en las historias laborales respectivas.
2) Concertación de compromisos laborales 2019-2020 solicitados, recibidos - registrados y archivados. Mediante Circular GTH-20192100000094 del 17/01/2019, se comunicó los nuevos lineamientos para la Concertación de los Compromisos Laborales.  GTH recibió copia de 47 concertaciones, las cuales fueron registrados en el archivo de control y se encuentran archivadas en las historias laborales respectivas. 
3) Revisión, registro y archivo de los planes de mejoramiento individual y de sus seguimientos, que sean radicados en GTH. No Aplica, como resultado de la Evaluación del Desempeño Laboral 2018 – 2019 no se debían concertar planes de mejoramiento individual.
4) Informe consolidado anual de Evaluación de Desempeño del periodo 2019-2020. Fue elaborado por GTH y presentado al Director General mediante Memorando GTH -20192100038743 del 29/04/2019. 
5) Circular dando a conocer lineamientos y solicitando la formulación de Acuerdos de gestión del 2019. Mediante Circular GTH-20192100000324 del 20/02/2019, se solicitó la concertación de los Acuerdos de Gestión 2019 y se dio a conocer la metodología y lineamientos para dicha concertación.</t>
  </si>
  <si>
    <t xml:space="preserve">a la fecha de seguimiento se evidencia que durante el primer semestre del 2019, Durante el 1er semestre/2019, se realizó el proceso de inducción general y evaluación de la misma, a treinta y ocho (38) contratistas que iniciaron a prestar sus servicios a la entidad,  para cada una de ellas se ejecutaron las ocho (8/8) actividades, así:1)Elaboración y envío del mensaje de bienvenida; 2) Entrega de Cartilla de Inducción; 3) Inducción General; 4) Recorrido por las instalaciones  (Bogotá); 5) Presentación del nuevo servidor público al personal de la Entidad, (Bogotá); 6) Aplicación de Encuesta Evaluación de la Inducción General; 7) Asignación del código de ingreso y salida para los funcionarios nuevos que aplica en la ciudad de Bogotá y 8) Elaboración y entrega de un  memorando solicitando al jefe del nuevo funcionario, la  inducción específica, para los que aplica. </t>
  </si>
  <si>
    <t xml:space="preserve">a la fecha de seguimiento se evidencia la presentaciòn del informe de las actividades de General y Específica realizadas y evaluadas (II semestre de 2018), presentado en julio 2019. </t>
  </si>
  <si>
    <t>A la fecha de seguimiento se evidencia, Durante el 1er semestre/2019, se efectúo capacitación de Inducción General a treinta y ocho (38) contratistas que iniciaron nuevos en la entidad.</t>
  </si>
  <si>
    <t xml:space="preserve">1) Informe de cumplimiento de funciones de la Comisión a CNSC IV -2018
2) Informe de cumplimiento de funciones de la Comisión a CNSC IT-2019 
3) Elaborar y enviar  Circular  y convocatoria  para la  elección de los dos(2) representantes de los empleados y  de los dos( 2) representantes de la Entidad para la conformación de  la Comisión de Personal para el periodo 2019-2021. </t>
  </si>
  <si>
    <t>A la fecha de seguimiento se evidencia que el Git de Talento Humano, Durante el Primer Semestre de 2019, diò  cumplimiento a la elaboración y envío de los siguientes reportes: 1) Informe de cumplimiento de funciones de la Comisión a CNSC IV -2018: Reportado el día 09/01/20
2) Informe de cumplimiento de funciones de la Comisión a CNSC IT-2019: Reportado el día 09/04/2019
3) Mediante  memorando N. GTH 20192100039393 el 2/05/2019, se convocó a elección de representantes de los empleados ante la Comisión de Personal. Mediante Resolución N. 1459 20/06/2019 fueron designados los representantes elegidos.</t>
  </si>
  <si>
    <t>a la fecha de seguimiento se evidencia que el Git de Talento Humano Durante el 1er Semestre/2019, se realizaron las siguientes solicitudes de elaboración, modificación y eliminación de documentos a cargo del proceso:
Avance al 100%
1) Procedimiento APGTHGTHPT16 - REGISTRO, CONFORMACIÓN, ORGANIZACIÓN, CUSTODIA Y GUARDA DE HSITORIAS LABORALES, Ajustado y adoptado mediante Resolución No. 1345 de 12/06/2019.
2) Formato APGTHGTHFO81 VERIFICACIÓN DE DOCUMENTOS PARA VINCULACIÓN DE PERSONAL, adoptado Resolución No. 1345 de 12/06/2019.
3) Procedimiento APGTHGTHPT08 - COMISION DE PERSONAL, adoptado mediante Resolución No. No. 1345 de 12/06/2019.
4) Formato APGTHGTHFO32 HOJA DE CONTROL HISTORIAS LABORALES, adoptado por el comité el 27/06/2019.
5) APGTHGTHMS01 -MANUAL ESPECIFICO DE FUNCIONES Y COMPETENCIAS LABORALES PARA LOS EMPLEOS DE PLANTA DE PERSONAL, Ajustado y adoptado mediante Resolución No. 1345 de 12/06/2019.
Avance al 20%:
5) Procedimiento APGTHGTHPT26 - NOVEDADES DE NÓMINA QUE NO REQUIEREN ACTO ADMINISTRATIVO. Pendiente por ajustes solicitados de la revisión técnica.
6) Procedimiento APGTHGTHPT24 - REPORTE DE CESANTÍAS AL FONDO NACIONAL DEL AHORRO. Pendiente por ajustes solicitados de la revisión técnica.
7) MANUAL DE ATENCIÓN DE PRIMEROS AUXILIOS. Pendiente por ajustes solicitados de la revisión técnica.
8) FORMATO DE PRIMEROS AUXILIOS. Pendiente por ajustes solicitados de la revisión técnica.</t>
  </si>
  <si>
    <t>Durante el 1er Semestre/2019 fueron expedidas en términos, cincuenta y cinco (55) Certificaciones laborales de Tiempo y Servicio, veintisiete (27) de funciones,  ciento noventa y cuatro (194) de  inexistencia de Personal de Planta, tres (3) de certificaciones con información para Bonos Pensiónales y ninguna de aportes a pensión y factores salariales. Adicionalmente se expidieron siete (7) certificaciones para firma digital (Certicamara).</t>
  </si>
  <si>
    <t xml:space="preserve">Durante enero – junio/2019, se efectuó una (1) afiliaciones al Sistema de Seguridad Social requeridas (Pensión, Salud, Caja de Comparación familiar, FNA),  de la funcionaria nueva (Luz Elena Gutiérrez Suarez- Vinculada el 03/05/2019) . </t>
  </si>
  <si>
    <t>1) Se elaboró el informe de resultados de los indicadores de gestión (frecuencia, severidad, ausentismo) en Seguridad y Salud en el Trabajo correspondiente al año 2018.
2). Se elaboró el informe grado de avance del Plan de Capacitación del SG-SST correspondiente al I semestre de 2019</t>
  </si>
  <si>
    <t>A La fecha de seguimiento el Git de Talento Humano durante el primer semestre del 2019 no documento las siguientes no confromidades CI 008-19,CI 008-19, CI 008-19, CI 009-19, CI 010-19, CI 011-19, CI 012-19, CI 013-19,   dentro de las fechas estacidadas</t>
  </si>
  <si>
    <r>
      <t xml:space="preserve">A la fecha de seguimiento se evidencia que el proceso de gestión de Tics, realizó la formualción de los siguientes planes: 
1. Plan de acción anual del proceso formulado-2019.
2) Plan estratégico de tecnología y sistemas de información (PETI) -2019 (aprobado el 11/12/18.
3) Plan de acción de gobierno en línea-2019. ( se encuentra en un 41% de implementación.
4)  Plan de contingencia tic -2019 se ecuentra publicado en la pagina web.
</t>
    </r>
    <r>
      <rPr>
        <sz val="28"/>
        <color indexed="8"/>
        <rFont val="Arial Narrow"/>
        <family val="2"/>
      </rPr>
      <t>5) Plan de mantenimiento preventivo-  correctivo-2019 (</t>
    </r>
    <r>
      <rPr>
        <sz val="28"/>
        <color indexed="10"/>
        <rFont val="Arial Narrow"/>
        <family val="2"/>
      </rPr>
      <t xml:space="preserve">
</t>
    </r>
    <r>
      <rPr>
        <sz val="28"/>
        <color indexed="8"/>
        <rFont val="Arial Narrow"/>
        <family val="2"/>
      </rPr>
      <t xml:space="preserve">6) Plan de tratamiento de riesgos de seguridad y privacidad de la información (a la fecha se ecuentra trabajando en la relaización del Plan el cual se establecierón mesas de trabajo con la oficina de planeación y sisitemas progrmada para el dia 19 de julio del 2019. 
7) Programa de concienciación  sistema de gestión de la seguridad y privacidad de la información SGSP ( a la fecha se en cuentra en 50% se encuentra en actualización). 
8) Plan de seguridad y privacidad de la información.( a la fecha e ecuentra en implementación en un 54%.) 
</t>
    </r>
  </si>
  <si>
    <t>A la fecha  de seguimiento se evidenica que se documentaron  acciones para los  5 hallazgos formato de auditoria PESEIGCIF008, producto de la auditoría de Control Interno realizada el día 29/04/2019- informe No. CI00319, CI00419, CI00519, CI00619 Y C1007-19</t>
  </si>
  <si>
    <t>a la fecha de seguimiento se evidencia que el proceso de gestión documental realizó la documentación de las no conformidades establecidas en el informe de auditoria, el 05/07/19.</t>
  </si>
  <si>
    <t xml:space="preserve">A la fecha de seguimiento se evidencia que  el proceso de Recursos Financieros realizò actualizaciòn de los siguientres procedimientos:  PAGOS NO PRESUPUESTALES, 1- procedimiento de conciliación entre procesos, instructivo de conciliación entre procesos; 2)formato de conciliación entre procesos; procedimiento de conciliación entre procesos; 3-conciliaciones bancarias; 4-comprobante de compensación; 5-cierre mensual; ; 6-informe estados financieros; 7, Revisión de saldos contables, a la fecha se estableciò un plan de trabajo por la subdirecciòn financiers SFI 20194000057363 de fecha junio 13 del 2019 con el fin de realizar la actualizaciòn de todos procedimientos. </t>
  </si>
  <si>
    <t>1) El proceso Gestión Recueros Financieros  formuló el plan de acción para el año 2019 el cual fue aprobado mediante Acta 001 de enero 30 de 2019 en Comité de Gestión y Desempeño. 
2) la coordinadora de Presupuesto Registró en el aplicativo SIIF nación la desagregación presupuestal conforme a la Resolución 0001 del 03-01-2019
3) El GIT de Tesorería efectuó la desagregación del PAC de recursos propios conforme a la Resolución   004 del 04-01-2019                                                    
 4) Se Constituyeron las cuentas por pagar y reservas presupuestales mediante oficio  radicado  SFI 2194000005623 con fecha  18-01-2019 dirigido  al  ministerio de  hacienda y  crédito publico, de igual manera el  memorando  GTE  20194100004853 5). El GIT de contabilidad procedió a realizar cronograma planeando una distribución de cuentas contables  por unidad ejecutora y responsable, lo anterior para el respetivo análisis y saneamiento de las mismas mediante correo electrónico a los funcionarios del proceso el día 8 de mayo de 2019. Con relación a los informes contables se esta cumpliendo con lo establecido en la matriz primaria y secundaria de la entidad (recursos financieros-contabilidad) TRD-420-52-03.</t>
  </si>
  <si>
    <t xml:space="preserve"> 5). El GIT de contabilidad procedió a realizar cronograma planeando una distribución de cuentas contables  por unidad ejecutora y responsable, lo anterior para el respetivo análisis y saneamiento de las mismas mediante correo electrónico a los funcionarios del proceso el día 8 de mayo de 2019</t>
  </si>
  <si>
    <t>A la fecha de seguimiento se evidencia que el Git de Talento Humano,  realizò 5 conciliaciones con el proceso contable, por las unidades de Salud y Pensiòn de la nomina de empleados.</t>
  </si>
  <si>
    <t xml:space="preserve">A  la fecha seguimiento se evidencia El 31 de enero de 2019  fue Aprobado el Plan  Acción de la vigencia 2019  de los procesos Servicios Administrativos y Bienes Transferidos, mediante Acta No. 001 de 2019 Comité Gestión de Desempeño. </t>
  </si>
  <si>
    <t xml:space="preserve">A la fecha de seguimiento se evidencia la actualización de la base de datos de los servicios publicos en http://fondo/serviciosp2019.html. </t>
  </si>
  <si>
    <t>A la fecha de seguimiento se observa la solicitudes de constitución de las cajas menores ciudades: Cali memorando GAD 20192300012383, Santa Marta  GAD 20192300012433, Bucaramanga GAD 20192300012393, Bogotá GAD 20192300012463, Medellín GAD 20192300012413 de febrero 06 de 2019, asi mismo se observa la solictud SCDS 2). Se solicitaron CDPS ara rembolsos de las cajas menores de la División Central  No. 01 con memorandos GAD 20192300034523 de abril 10 de 2019 y No. 02 con memorando GAD 20192300049013 de mayo 21 de 2019. ,</t>
  </si>
  <si>
    <t>A LA FECHA DE SEGUIMIETNO SE EVIDENCIA EN LA CARPETAS 2306904- Plan de compras 2019 el informe 1). Informe de seguimiento del Plan de Adquisición de Bienes Servicios y Obra Publica presentado para el análisis correspondiente  del Coordinador Grupo Interno de Trabajo gestión Bienes Compras y Servicios Administrativos (Cuarto trimestre de 2018), y el  informe de seguimiento del Plan de Compras presentado para el análisis correspondiente del Coordinador Grupo Interno de Trabajo gestión Bienes Compras y Servicios Administrativos (Primer Trimestre de 2019)</t>
  </si>
  <si>
    <t xml:space="preserve">A la fecha de seguimiento se evidencia el informe el cierre  de Inventarios trimestrales de Bienes Muebles de consumo  y devolutivos actualizados con corte a Diciembre 2018, mediante memorando GAD 201923000018843 de enero 11 de 2019 y con corte a   Marzo 2019 GAD 20192300035353 de abril de 2019.    se evidencia Acta de inventario físico  con corte  Diciembre de  2018.                                                                          </t>
  </si>
  <si>
    <t xml:space="preserve">a la fecha de seguimiento se evidencia en sistema SAXIX  el primer semestre de 2019 se realizaron 54 ingresos al almacén, del ingreso almacén No. 5922 hasta 5976  los cuales corresponden  a las compras de caja menor y órdenes de compra que reposan  en lo carpetas  de Boletines Diario de Almacén de los meses  de enero  a junio de 2019  </t>
  </si>
  <si>
    <t xml:space="preserve">A La fecha de seguimiento se evidencia que el proceso de servicios admiistrativos realizo conciliación entre las áreas de administrativa y contabilidad con corte a  diciembre de 2018 y marzo de 2019. </t>
  </si>
  <si>
    <r>
      <t xml:space="preserve">a la fecha de seguimiento se evidencia la elaboración Plan de Adquisición de Bienes Servicios y Obra Pública para  su aprobación.  (Vigencia 2019) se evidencia las debidaspublicación y  modificaciones en el LINF </t>
    </r>
    <r>
      <rPr>
        <b/>
        <u val="single"/>
        <sz val="28"/>
        <rFont val="Arial Narrow"/>
        <family val="2"/>
      </rPr>
      <t xml:space="preserve">https://community.secop.gov.co/Public/App/AnnualPurchasingPlanManagementPublic/Index?currentLanguage=en&amp;Page=login&amp;Country=CO&amp;SkinName=CCE </t>
    </r>
  </si>
  <si>
    <t xml:space="preserve">a la fecha de sguimiento se evidencia en sistema SAXIF  se entregarión durante el primer semestre del 2019 suministro 730 resmas carta y oficio 235 para un total de 965. </t>
  </si>
  <si>
    <t xml:space="preserve">a la fecha de seguimiento se evidencia que durante el primser semestre del 2019 se tomarón 138,339, Informes correspondientes al control de fotocopiados del FPS  (ENERO 16,718, FEBRERO, 23.266, MARZO31.318, ABRIL 19.670, MAYO 24,271 Y JUNIO 20,096) </t>
  </si>
  <si>
    <t>A La fecha de seguimiento se evidencia que El 31 de enero de 2019  fue Aprobado el Plan  Acción de la vigencia 2019  de los procesos Servicios Administrativos y Bienes Transferidos, mediante Acta No. 001 de 2019 Comité Gestión de Desempeño.</t>
  </si>
  <si>
    <t>A la fecha de seguimiento se evidencia que Mediante memorando GAD 20192300020953 de fecha 28 de febrero de 2019, se elaboración del Listado de Bienes  muebles  Susceptibles de ser comercializados  para solicitud de visto bueno del Director General FPS.
Mediante memorando GAD 20192300020963 de febrero 28 de 2019  se remitió a la oficina asesora jurídica precio mínimo de venta visto bueno de Dirección General estudios previos con planos y avalúos copias de escritoras , certificados de tradición y libertad e información catastral para la venta de 7 inmueble</t>
  </si>
  <si>
    <t>A La fecha de seguimiento se evidencia que el proceso de bienes transferidos realizó memorando  20192300027853de marzo 15 de 2019, mediante el cual solicitó recurso para el realizar  avalúos técnicos de los Bienes Inmuebles.</t>
  </si>
  <si>
    <t>En la vigencia de 2019  se realizó la evaluación de desempeño laboral del funcionario Jorge Otálora.</t>
  </si>
  <si>
    <t xml:space="preserve">A La fecha de seguimiento se evidencia la solicitudes de las facturas de impuesto predial de  de Bogotá, Buga, Tebaida, Lenguasaque  Itagui, Soacha, Sabaneta, Bucaramanga, mediante memorandos 20192300050353, 20192300050133,20192300050393, 20192300050113, 20192300050123. </t>
  </si>
  <si>
    <t xml:space="preserve">A La fecha de seguimiento se evidencia el pago  de las facturas de impuesto predial de  de Bogotá, Buga, Tebaida, Lenguasaque  Itagui, Soacha, Sabaneta, Bucaramanga, por la unidad de pensión-  19-14-02 </t>
  </si>
  <si>
    <t xml:space="preserve">a la fecha de seguimiento se evidencia el crnograma de actividades para el personal de servicios geenrales del perido comprendido del primero de enero asl 30 junio del 2019. </t>
  </si>
  <si>
    <t>a la fecha de seguimiento se evidenica que El GIT de contabilidad realizo aplicaciones de FCN e ISS por concepto de cuotas partes pensionales recaudadas dentro del primer semestre de 2019 así: FCN vigencias anteriores por valor: $1.972.142.934,03 de las diferentes entidades las cuales fueron registros contables con  287 comprobantes contables. Con relación al ISS se realizo aplicaciones por valor de: $49.851.170 correspondiente al primer trimestre de 2019. se re según consta relación que reposa en TRD-420-52-03; la diferencia en la aplicación de lo recaudado del ISS corresponde a partidas pendientes de aplicar por circularizacion de notificaciones y liquidaciones pendientes de definir si es persuasivo o coactivo el valor que se debe aplicar el recaudo.</t>
  </si>
  <si>
    <t>A la fecha de seguimiento se evidencia que duerante el primer semestre del 2019 fuerón allegadas 1428 recobros, sin embargo el proceso se ha adelantado el tramite de 1169 recobros, Correspondientes a facturas cuya prestación se dio en el año 2016, por parte de los prestadores encostalad y Comité. Las otras facturas se encuentran en tramite de recobro. Así mismo se esta pendiente de recobrar facturas allegadas el año 2018 por parte de Clínica general del norte y de Emcosalud, correspondientes a prestaciones de 2018.</t>
  </si>
  <si>
    <t>A la fecha el adres no ha realizado auditoria de los recobros enviados a la fecha, por valor de 500 millones de pesos. Sin la auditoria del adres no es posible realizar subsanación de glosa</t>
  </si>
  <si>
    <t xml:space="preserve">a la fecha de seguimiento se evidencia que el proceso ha realizado mesas de trabajo con los siguientes entidades yarumal, HOSPITAL GENERAL DE MEDELLIN, HOSPITAL ERASMO MEOZ, MUNICIPIO DE PALMIRA, MUNICIPIO DE CARTAGO, METROSALUD, ETB, MUNICIPIO DE ITAGUI. </t>
  </si>
  <si>
    <t xml:space="preserve">a la fecha de seguimiento se evidencia que durante el primse semestre del 2019, la decuraciòn fue de un 99.43% corresponidenres a la depuraciòn de las concialiciones bancarias. </t>
  </si>
  <si>
    <t>a la fecha de seguimiento se evidencia los corros electronico remitiendo a la direrentes areas el recaudo recibido en cuentas bancarias de la entidad de los meses Diciembre de 2018, Enero, Febrero, Marzo, Abril y Mayo de 2019,  a los procesos de Gestión de Cobro Persuasivo y Coactivo, Afiliaciones y Compensación, Servicios Administrativos, GIT de contabilidad, Subdirección Financiera, GIT de Presupuesto, con el fin de que efectúen la aplicación de recaudo .y registro contables de recaudo.</t>
  </si>
  <si>
    <t>Reintegro Vigencias Anteriores devolución  definitiva a la DTN de acuerdo a memorando GTE-20184100070203 y GPE-20183140035573 por estar constituidas en la cuenta 138427001 de acuerdo al título No, 27416 por concepto de mesadas no cobradas pensionales de Ferrocarriles Nacionales de Colombia mayor a 5 años sin haber sido reclamadas y no existir ninguna reclamación que interrumpiera términos tal y con fue informado Prestaciones Económicas mediante memorando GPE-20183140035573 , El GIT de contabilidad procede con la nota Crédito para la devolución de 1406 mesadas pensionales  por valor total de $1,249,913,324,58 tal y como consta en el número de recaudo de la DTN 2444419 DE 19-03-2019           /     El día 14 de marzo del 2019 se realizo devolución definitiva a la Dirección del Tesoro Nacional de  acuerdo con memorando GTE-20184100070203  y GPE-20183140035573, las cuales se encontraban contabilizadas en la cuenta contable 138427001 de acuerdo a titulo 27416 por concepto de mesadas no cobradas pensionadas de FCN; cuenta por pagar 4219 acreedor 3719 por valor de $1,249,913,324,58 comprobante contable 4708 de fecha marzo 11 de 2019. se encuentra en la TRD 420-53-01</t>
  </si>
  <si>
    <t xml:space="preserve">durante el primser semestre del 2019 la subdireccion financiera- liquidaciones, recibió 939 solicitudes, de las cuales fuerón tramitadas 823. </t>
  </si>
  <si>
    <t>a la fecha e seguimiento se evidencia que durante el pirsmer semestre del 2019, se realizarón 70 devoluciones de las 939 solicitudes recibidas por cada uno de losp orcesos. G</t>
  </si>
  <si>
    <t>A la fecha de seguimiento se evidencia que de recursos financieros- liquidaciones, actalmente cuenta con 3 profesionales que se encargar de contestar cada una de las solicitudes que llegan,  El control de tiempo de entrega se evidencia en la base de datos que administra la Coordinación del Grupo de Liquidaciones.</t>
  </si>
  <si>
    <t>Durante el I semestre del año se dio cumplimiento a los siguientes productos: 
1) El proceso Direccionamiento Estratégico formulo el plan de acción para el año 2019 el cual fue aprobado mediante Acta 001 de Enero 30 de 2019 en Comité de Gestión y Desempeño.      
2) Se formuló el  Anteproyecto de presupuesto para la vigencia 2020 el cuál fue remitido al Ministerio de Hacienda mediante correo el 29/03/2019, evidencias que se pueden verificar en la TRD: 120   77  .02  PROGRAMACION PRESUPUESTAL
3)  Se elaboró la Resolución distribución del plan anual de caja recursos propios con fecha 04 de enero de 2019, la cual se encuentra en la TRD 120   78  .01  MODIFICACIONES AL PAC-RECURSOS PROPIOS</t>
  </si>
  <si>
    <t>a la fecha de seguimiento se evidencia que el porceso de direccionamiento estrategico socializó lineamientos y políticas emitidas  por el comité de Gestión y Desempeño: Cambios de logos en las diferentes plantillas de la documentación del Sistema, a través de las circulares: 20191200000304 y 20191200000689. 
 * cambio del Nombre del SIG 
2) Se documentaron y legalizaron 7 actas del comité  de Gestión y Desempeño las cuales se encuentran el la TRD: 120. 08. 17</t>
  </si>
  <si>
    <t>a la fecha de seguimiento se envidencia en la base de datos del proceso que durante el semestre evaluado se recibieron 49 documentos con el fin de que se realice revisión técnica,  de los cuales 39 documentos se revisaron el términos de oportunidad tal como lo establece el procedimiento ESDESOPSPT07 - ELABORACION Y CONTROL DE DOCUMENTOS INTERNOS,  quedaron pendientes 10 de los cuales están en términos para realizar la revisión técnica.</t>
  </si>
  <si>
    <t xml:space="preserve">se evidencai que el proceso de direccionamiento estrategico realizó los siguientes reportes de Planes institucionales: 
1)Reporte de seguimiento del 4to trimestre del Plan Estratégico institucional-2018, el cual fue enviado al correo electrónico  jorges@fondo el 11/01/2019.
2) Se formulo el Plan Estratégico institucional el cual fue aprobado mediante Acta 001 de Enero 30 de 2019 en Comité de Gestión y Desempeño.   </t>
  </si>
  <si>
    <t>Durante el I semestre se realizaron los siguientes documentos de vigencias futuras: 
Justificación  afectación del presupuesto de vigencias futuras 1) contratación del servicios de investigación y seguridad.  2) Contratación de los servicios de administración y custodia del archivo de las historias laborales de los pensionados y de Extrabajadores de los extintos ferrocarriles; así como de los expedientes de los procesos de cobro coactivo, la administración y de las cuotas partes pensionales del instituto de seguros sociales – ISS; 3) para garantizar la prestación de los servicios de salud: promoción y prevención en salud(no de pensiones); servicios médicos asistenciales 4) Contratación del servicios de telecomunicaciones a través de internet, evidencias que se pueden verificar en la TRD 120   77  .02  PROGRAMACION PRESUPUESTAL    - Vigencias futuras</t>
  </si>
  <si>
    <t xml:space="preserve">Durante el periodo a evaluar se realizaron los siguientes productos: 
1) Se formulo el Plan de Anticorrupción y de Atención al Ciudadano el cual fue aprobado mediante Acta 001 de Enero 30 de 2019 en Comité de Gestión y Desempeño.      
2) Se realizó el reporte de seguimiento al Plan Anticorrupción y Atención al Ciudadano (jul - dic 2018) el cual fue enviado al correo electrónico jorges@fondo el día 09/01/2019
3) Se realizó el reporte de seguimiento al Plan Anticorrupción y Atención al Ciudadano  (ene-abril 2019) l </t>
  </si>
  <si>
    <t>Durante el I semestre se efectúo oportunamente la evaluación del desempeño laboral del  funcionario de planta del proceso Direccionamiento Estratégico, entregado a GTH el 21 de mayo de 2019.
Una evaluación de desempeño  realizada por parte del sr. Director General a los compromisos laborales concertados para el periodo comprendido entre el 01/10/2018 al 31/01/2019 de la  Jefe de la Oficina de Planeación y Sistemas para la evaluación de desempeño, evidencia que reposa en la historia laboral respectiva.</t>
  </si>
  <si>
    <t xml:space="preserve">A la fecha de seguimiento  el proceso Medición y Mejora formulo el plan de acción para el año 2019 el cual fue aprobado mediante Acta 001 de Enero 30 de 2019 en Comité de Gestión y Desempeño.      </t>
  </si>
  <si>
    <t>Durante el primer semestre del 2019  se identificaron  24 no conformidades  mediante auditorias internas,  de las cuales se docuemtnantoron 19 se asesoró en el  análisis de causa de las acciones de mejora propuestas para el plan de mejoramiento.</t>
  </si>
  <si>
    <t>.A la fecha esta en proceso de la actualización del  Mapa Institucional de Riesgos  para la vigencia 2019, teniendo en cuenta que cambio la metodología y esta fue aprobada en la entidad  mediante acta 007 del Comité de Gestión y Desempeño el pasado 12/06/2019, Resolución1345 del 12/06/2019</t>
  </si>
  <si>
    <t xml:space="preserve">a la fecha de seguimiento se evidencia que el proceso de Medición y mejora efectuó reporte a las acciones preventivas asi: 
1. se realizó seguimiento y se envio a control interno el 21 de enero del 2019, correspondiente al  4 trimestre del 2018., en el prmer trimestre del 2019 el PMR no fue enviado a control interno para realizar su seguimiento.
 A la fecha esta en proceso de la actualización del  Mapa Institucional de Riesgos  para la vigencia 2019, teniendo en cuenta que cambio la metodología y esta fue aprobada en la entidad  mediante acta 007 del Comité de Gestión y Desempeño el pasado 12/06/2019, Resolución1345 del 12/06/2019, a la fecha el roceso no se ha realziado el informe pertienente. 
</t>
  </si>
  <si>
    <t>a la fecha de seguimiento se evidencia que el proceso de Medición y mejora erealizo el reporte del consolidado del avances plan de mejoramiento 4to trimestre 2018 y 1ert-2019 enviado en las fechas 11/01/2019 y 15/04/2019 respectivamente la Oficina de  Control Interno. el cual se encuentra en el link: http://fondo/mejoramiento.asp
2)Se elaboro el  Informe semestral de estado de acciones correctivas - 2do semestre 2018 el cual fue insumo para la elaboración del Informe Ejecutivo de Revisión por la Dirección , el cual se encuentra en el link: http://fondo/informedireccion.asp</t>
  </si>
  <si>
    <t>A LA F</t>
  </si>
  <si>
    <t>A la fecha de seguimiento se observa que no se ha aprobado el formato cronograma tranferencia documental para la vigencia 2019.</t>
  </si>
  <si>
    <t xml:space="preserve">A la fecha 30 de junio del 2019, no se realizaón actividades de implementación del plan de acción de MIPG, en razón a que no habia sido aprobado.
La aprobación del Plan de Acción de MIPG, se realizó el dia 08 de julio del 2019 en el comité de Gestión y Desempeño con actidades a realizar a partir   del segundo semestre del 2019. </t>
  </si>
  <si>
    <t>A la fecha 30 de junio del 2019, no se realizaón actividades de implementación del plan de acción de MIPG, en razón a que no habia sido aprobado.
La aprobación del Plan de Acción de MIPG, se realizó el dia 08 de julio del 2019 en el comité de Gestión y Desempeño con actidades a realizar a partir   del segundo semestre del 2019. N/A para el semestre evaluado.</t>
  </si>
  <si>
    <t xml:space="preserve">A la fecha de seguimiento se evidencia que el proceso de asistencia Juridica durante el primer semestre del 2019, liquidó 115 contratos de los cuales se encontraban con documentación completa para realizar la liquidación o excepción de exoneración,  se requiere la siguiente información: 
1.  totalidad de contratos realizado por periodo/ totalidad de contratos a liquidar por periodo.( relacionando No. objeto y valor de contrato) para validad la información. </t>
  </si>
  <si>
    <t xml:space="preserve">A la fecha 30 de junio del 2019, no se realizaón actividades de implementación del plan de acción de MIPG, en razón a que no habia sido aprobado.
La aprobación del Plan de Acción de MIPG, se realizó el dia 08 de julio del 2019 en el comité de Gestión y Desempeño con actidades a realizar a partir   del segundo semestre del 2019. N/A para el semestre evaluado.
</t>
  </si>
  <si>
    <t>a la fecha de seguimiento el Git de Tesoreria realizó la entrega de 372 carpetas correspondientes al archivo de movimientos diarios de tesorería  año 1994,A la fecha de seguimiento se observa que no se ha aprobado el formato cronograma tranferencia documental para la vigencia 2019.</t>
  </si>
  <si>
    <r>
      <t xml:space="preserve">a la fecha de seguimiento se evidencia que el proceso de Asistencia Juridica durante el primer semestre del 2019, no estableció cronograma para actulización de documentación,  para el primer semestre del 2019 incumpliendo lo establecido en el procedimiento </t>
    </r>
    <r>
      <rPr>
        <i/>
        <u val="single"/>
        <sz val="28"/>
        <rFont val="Arial Narrow"/>
        <family val="2"/>
      </rPr>
      <t>ELABORACIÓN Y CONTROL DE DOCUMENTOS INTERNOS el cual estipula: Revisa, durante los siguientes diez días hábiles al vencimiento del semestre, los documentos del Sistema Integral de Gestión (MECI – CALIDAD) correspondiente a su proceso e Identifica si hay necesidad o no de elaborar, modificar o eliminar un documento. Informa a través de correo electrónico al Jefe de la Oficina Asesora de Planeación y Sistema si hay lugar a estos cambios o no. La elaboración, modificación o eliminación de un documento, si hay lugar a ello, se realizarán en un término menor de sesenta días.</t>
    </r>
  </si>
  <si>
    <t>A la fecha de seguimiento se observa que no se ha aprobado el formato cronograma tranferencia documental para la vigencia 2019, sin embargo se eobserva el proceso de direccionamineto estrategico entregó la carpeta 001  INFORME A ENTIDADES OFICIALES. lacual correspondia a las TRD ,aprobadas por AGN.quedando pendiente por entregar las demas carpetas</t>
  </si>
  <si>
    <r>
      <t>No evidencia cumplimiento al  procedimiento E</t>
    </r>
    <r>
      <rPr>
        <u val="single"/>
        <sz val="28"/>
        <color indexed="8"/>
        <rFont val="Arial Narrow"/>
        <family val="2"/>
      </rPr>
      <t xml:space="preserve">LABORACIÓN Y CONTROL DE DOCUMENTOS INTERNOS el cual estipula: Revisa, durante los siguientes diez días hábiles al vencimiento del semestre, los documentos del Sistema Integral de Gestióncorrespondiente a su proceso e Identifica si hay necesidad o no de elaborar, modificar o eliminar un documento. Informa a través de correo electrónico al Jefe de la Oficina Asesora de Planeación y Sistema si hay lugar a estos cambios o no. La elaboración, modificación o eliminación de un documento, si hay lugar a ello, se realizarán en un término menor de sesenta días., </t>
    </r>
    <r>
      <rPr>
        <sz val="28"/>
        <color indexed="8"/>
        <rFont val="Arial Narrow"/>
        <family val="2"/>
      </rPr>
      <t xml:space="preserve">al no existir información si hay lugar a modificaciones, no es posible estalbecer que si se han realizado gestiones al respecto. 
 </t>
    </r>
  </si>
  <si>
    <t>No evidencia cumplimiento al  procedimiento ELABORACIÓN Y CONTROL DE DOCUMENTOS INTERNOS el cual estipula: Revisa, durante los siguientes diez días hábiles al vencimiento del semestre, los documentos del Sistema Integral de Gestióncorrespondiente a su proceso e Identifica si hay necesidad o no de elaborar, modificar o eliminar un documento. Informa a través de correo electrónico al Jefe de la Oficina Asesora de Planeación y Sistema si hay lugar a estos cambios o no. La elaboración, modificación o eliminación de un documento, si hay lugar a ello, se realizarán en un término menor de sesenta días., al no existir información si hay lugar a modificaciones, no es posible estalbecer que si se han realizado gestiones al respecto. sin embargo el proceso realizó actualización de  fue  aprobado 1 documento:  PROCEDIMIENTO REVISION Y RADICACION DE CORRESPONDENCIA EXTERNA RECIBIDA PRESENCIAL. APGDOSGEPT18 aprobado el 12 de junio de 2019 acta 007 del comité de gestión y desempeño</t>
  </si>
  <si>
    <t>1.Se evidencia que el Proceso Seguimiento y Evaluación Independiente formuló plan de acción para el año 2019  aprobado mediante Acta 001 de Enero 30 de 2019 en Comité de Gestión y Desempeño, el cual se encuentra publicado en http://www.fps.gov.co/inicio/plan_accion.html
2.Se evidencia que se elaboró y aprobó el programa anual de auditorias vigencia 2019, mediante acta 001  del Comité Institucional de Coordinación de Control  Interno el 15 de febrero del 2019, evidencia que reposa en la TRD 110.08.09</t>
  </si>
  <si>
    <t>1.Se evidencia que se elaboró y aprobó el programa anual de auditorias vigencia 2019, mediante acta 001  del Comité Institucional de Coordinación de Control  Interno el 15 de febrero del 2019, evidencia que reposa en la TRD 110.08.09</t>
  </si>
  <si>
    <t xml:space="preserve">Se evidencia que durante el I semestre de 2019, el proceso programo 57 auditorias, de las cuales solo se realizaron 44 esto con ocasión de que el programa Anual de Auditorias vigencia 2019 solo se programaron 27 auditorias de seguimiento y Evaluación Independiente.
Se realizaron 15 Auditorias de Seguimiento a Planes Institucionales evidencias que se reposa en la TRD- 1109301 PLANES INSTITUCIONALES 2019 .  y 27 de Auditorias de Evaluación Independiente, . evidencias en la TRD- 110-5309 INFORMES DE GESTIÓN.
</t>
  </si>
  <si>
    <t xml:space="preserve">Durante el primer semestre del 2019, el proceso seguimiento y Evaluación Independiente realizó actualización de: Procedimiento Certificación cumplimiento  de la información litigios del Estado ECOGUI,  La Política Estatuto de Auditoria,  Programa Anual de Auditorias , aprobado mediante resolución 708 del 01/04/19. Se aprobó la Eliminación del indicador Auditorias de calidad, aprobado mediante la resolución 1345 del 12/06/19.
Actualmente el proceso envió a revisión técnica los siguientes documentos: Informe mensual y/o trimestral sobre austeridad y eficiencia en el gasto enviado el día 20/06/19 y Auditorías Internas del FPS enviado el 25/06/19 así mismo se solicitó la eliminación del formato Programa individual de Auditorias de Evaluación Independiente el día 25/0619. 
</t>
  </si>
  <si>
    <t>Se evidencia que el Plan de acción del MIPG, fue aprobado día 08/07/2019, acta 0009 del Comité de Gestión y Desempeño.</t>
  </si>
  <si>
    <t>Se evidencia que el proceso Seguimiento y Evaluación Independiente no vio la necesidad de documentar  acciones de mejora en el I semestre.</t>
  </si>
  <si>
    <t>Se evidencia que el proceso Seguimiento y Evaluación Independiente alistó  archivo de la vigencia 2017,pero a la fecha dicho archivo no fue remitido en el I semestre del año al proceso Gestión Documental</t>
  </si>
  <si>
    <t xml:space="preserve">N/A teniendo en cuenta el  grupo de trabajo de control interno no tiene a su cargo personal de planta. </t>
  </si>
  <si>
    <t xml:space="preserve">N/A, el proceso no tiene a cargo servidores de carrera. </t>
  </si>
  <si>
    <t xml:space="preserve">a la fecha de seguimiento se evidencia que el Plan de tratamiento de riesgos de seguridad y privacidad de la información no se encuentra el 100-5 de las actividades ejecutadas, a la fecha se ecuentra trabajando en la relaización del Plan el cual se establecierón mesas de trabajo con la oficina de planeación y sisitemas progrmada para el dia 19 de julio del 2019.,el plan de tratamiento de riesgos de seguridad y privacidad de la inforamción  se ecuentran en actualización por parte del proceso. </t>
  </si>
  <si>
    <t xml:space="preserve">A la fecha de seguimiento se evidencia que la actualización  de las hojas de vida del los equipos en la TRD-1206201 durante el primer semestre del 2019 se realizarón 74 hojas de vida. La ejecución del plan de mantenimiento preventivo- correctivo, durante el semestre evaluado no se evidenció el plan de manenimiento preventico- correctivo- indicios dede las actiivdades realizadas. </t>
  </si>
  <si>
    <t xml:space="preserve">A la fecha de seguimiento se evidencia que el proceso de servicios de salud debe actualizar los siguientes  19 procedimientos entre otros VALORACIONES MEDICO LABORALES POR SALUD,  SEGUIMIENTO MENSUAL A CONTRATOS,   REEMBOLSO A USUARIOS DE SERVICIOS DE SALUD POR SERVICIOS MEDICOS NO PRESTADOS, 
7, REALIZACION COMITE AD - HOC,REALIZACION DE COMITÉ DE EVALUACION DE SERVICIOS DE SALUD,  AUTORIZACION DE SERVICIOS DE PAGO A CONTRATISTA POR PRESTACION DE SERVICIOS DE SALUD ORDENADO POR FALLO DE TUTELA, TRAMITE DE TUTELA POR CONCEPTO DE SERVICIOS DE SALUD, REEMBOLSO - EXAMENES VALORACIONES MEDICAS,  Reporte y control adicionales no compensados, sin embargo el proceso de servicios de salud ha realizado la actualziación de 7 </t>
  </si>
  <si>
    <t xml:space="preserve">1) Realizar  veinte (20) Auditorias de Evaluación Independiente.               
2)Realizar catorce (14) Auditorias de Seguimiento a Planes Institucionales. </t>
  </si>
  <si>
    <t>Aprobó: Comité de Gestión y Desempeño / Acta 012 de Agosto 09 de 2019</t>
  </si>
</sst>
</file>

<file path=xl/styles.xml><?xml version="1.0" encoding="utf-8"?>
<styleSheet xmlns="http://schemas.openxmlformats.org/spreadsheetml/2006/main">
  <numFmts count="4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0"/>
    <numFmt numFmtId="187" formatCode="#,##0.0;[Red]#,##0.0"/>
    <numFmt numFmtId="188" formatCode="_-* #,##0.00\ [$€-1]_-;\-* #,##0.00\ [$€-1]_-;_-* &quot;-&quot;??\ [$€-1]_-"/>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1240A]&quot;$&quot;\ #,##0.00;\(&quot;$&quot;\ #,##0.00\)"/>
    <numFmt numFmtId="194" formatCode="0.0%"/>
    <numFmt numFmtId="195" formatCode="0.000%"/>
  </numFmts>
  <fonts count="94">
    <font>
      <sz val="11"/>
      <color theme="1"/>
      <name val="Calibri"/>
      <family val="2"/>
    </font>
    <font>
      <sz val="11"/>
      <color indexed="8"/>
      <name val="Calibri"/>
      <family val="2"/>
    </font>
    <font>
      <sz val="28"/>
      <name val="Arial Narrow"/>
      <family val="2"/>
    </font>
    <font>
      <b/>
      <sz val="28"/>
      <name val="Arial Narrow"/>
      <family val="2"/>
    </font>
    <font>
      <sz val="36"/>
      <name val="Arial Narrow"/>
      <family val="2"/>
    </font>
    <font>
      <b/>
      <sz val="30"/>
      <name val="Arial Narrow"/>
      <family val="2"/>
    </font>
    <font>
      <sz val="30"/>
      <name val="Arial Narrow"/>
      <family val="2"/>
    </font>
    <font>
      <sz val="25"/>
      <name val="Arial Narrow"/>
      <family val="2"/>
    </font>
    <font>
      <sz val="26"/>
      <name val="Arial Narrow"/>
      <family val="2"/>
    </font>
    <font>
      <b/>
      <sz val="26"/>
      <name val="Arial Narrow"/>
      <family val="2"/>
    </font>
    <font>
      <sz val="28"/>
      <color indexed="8"/>
      <name val="Arial Narrow"/>
      <family val="2"/>
    </font>
    <font>
      <b/>
      <sz val="28"/>
      <color indexed="8"/>
      <name val="Arial Narrow"/>
      <family val="2"/>
    </font>
    <font>
      <sz val="20"/>
      <name val="Arial Narrow"/>
      <family val="2"/>
    </font>
    <font>
      <sz val="9"/>
      <name val="Tahoma"/>
      <family val="2"/>
    </font>
    <font>
      <sz val="22"/>
      <name val="Arial Narrow"/>
      <family val="2"/>
    </font>
    <font>
      <b/>
      <sz val="20"/>
      <name val="Arial Narrow"/>
      <family val="2"/>
    </font>
    <font>
      <sz val="25"/>
      <color indexed="10"/>
      <name val="Arial Narrow"/>
      <family val="2"/>
    </font>
    <font>
      <sz val="23"/>
      <name val="Arial Narrow"/>
      <family val="2"/>
    </font>
    <font>
      <b/>
      <sz val="22"/>
      <name val="Arial Narrow"/>
      <family val="2"/>
    </font>
    <font>
      <sz val="18"/>
      <name val="Arial Narrow"/>
      <family val="2"/>
    </font>
    <font>
      <sz val="17"/>
      <name val="Arial Narrow"/>
      <family val="2"/>
    </font>
    <font>
      <sz val="12"/>
      <name val="Arial Narrow"/>
      <family val="2"/>
    </font>
    <font>
      <sz val="28"/>
      <color indexed="10"/>
      <name val="Arial Narrow"/>
      <family val="2"/>
    </font>
    <font>
      <b/>
      <u val="single"/>
      <sz val="28"/>
      <name val="Arial Narrow"/>
      <family val="2"/>
    </font>
    <font>
      <i/>
      <u val="single"/>
      <sz val="28"/>
      <name val="Arial Narrow"/>
      <family val="2"/>
    </font>
    <font>
      <u val="single"/>
      <sz val="28"/>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28"/>
      <color indexed="30"/>
      <name val="Arial Narrow"/>
      <family val="2"/>
    </font>
    <font>
      <sz val="30"/>
      <color indexed="8"/>
      <name val="Arial Narrow"/>
      <family val="2"/>
    </font>
    <font>
      <sz val="25"/>
      <color indexed="8"/>
      <name val="Arial Narrow"/>
      <family val="2"/>
    </font>
    <font>
      <b/>
      <sz val="25"/>
      <color indexed="8"/>
      <name val="Arial Narrow"/>
      <family val="2"/>
    </font>
    <font>
      <sz val="25"/>
      <color indexed="17"/>
      <name val="Arial Narrow"/>
      <family val="2"/>
    </font>
    <font>
      <b/>
      <sz val="28"/>
      <color indexed="9"/>
      <name val="Arial Narrow"/>
      <family val="2"/>
    </font>
    <font>
      <sz val="28"/>
      <color indexed="36"/>
      <name val="Arial Narrow"/>
      <family val="2"/>
    </font>
    <font>
      <sz val="25"/>
      <color indexed="36"/>
      <name val="Arial Narrow"/>
      <family val="2"/>
    </font>
    <font>
      <sz val="36"/>
      <color indexed="8"/>
      <name val="Arial Narrow"/>
      <family val="2"/>
    </font>
    <font>
      <sz val="30"/>
      <color indexed="9"/>
      <name val="Arial Narrow"/>
      <family val="2"/>
    </font>
    <font>
      <sz val="28"/>
      <color indexed="9"/>
      <name val="Arial Narrow"/>
      <family val="2"/>
    </font>
    <font>
      <sz val="30"/>
      <color indexed="10"/>
      <name val="Arial Narrow"/>
      <family val="2"/>
    </font>
    <font>
      <sz val="25"/>
      <name val="Calibri"/>
      <family val="2"/>
    </font>
    <font>
      <sz val="28"/>
      <name val="Calibri"/>
      <family val="2"/>
    </font>
    <font>
      <b/>
      <sz val="36"/>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28"/>
      <color theme="1"/>
      <name val="Arial Narrow"/>
      <family val="2"/>
    </font>
    <font>
      <sz val="28"/>
      <color rgb="FF0070C0"/>
      <name val="Arial Narrow"/>
      <family val="2"/>
    </font>
    <font>
      <sz val="30"/>
      <color theme="1"/>
      <name val="Arial Narrow"/>
      <family val="2"/>
    </font>
    <font>
      <b/>
      <sz val="28"/>
      <color theme="1"/>
      <name val="Arial Narrow"/>
      <family val="2"/>
    </font>
    <font>
      <sz val="25"/>
      <color theme="1"/>
      <name val="Arial Narrow"/>
      <family val="2"/>
    </font>
    <font>
      <b/>
      <sz val="25"/>
      <color theme="1"/>
      <name val="Arial Narrow"/>
      <family val="2"/>
    </font>
    <font>
      <sz val="25"/>
      <color rgb="FF00B050"/>
      <name val="Arial Narrow"/>
      <family val="2"/>
    </font>
    <font>
      <b/>
      <sz val="28"/>
      <color theme="0"/>
      <name val="Arial Narrow"/>
      <family val="2"/>
    </font>
    <font>
      <sz val="28"/>
      <color rgb="FF7030A0"/>
      <name val="Arial Narrow"/>
      <family val="2"/>
    </font>
    <font>
      <sz val="25"/>
      <color rgb="FF7030A0"/>
      <name val="Arial Narrow"/>
      <family val="2"/>
    </font>
    <font>
      <sz val="25"/>
      <color rgb="FFFF0000"/>
      <name val="Arial Narrow"/>
      <family val="2"/>
    </font>
    <font>
      <sz val="36"/>
      <color theme="1"/>
      <name val="Arial Narrow"/>
      <family val="2"/>
    </font>
    <font>
      <sz val="30"/>
      <color theme="0"/>
      <name val="Arial Narrow"/>
      <family val="2"/>
    </font>
    <font>
      <sz val="28"/>
      <color theme="0"/>
      <name val="Arial Narrow"/>
      <family val="2"/>
    </font>
    <font>
      <sz val="30"/>
      <color rgb="FFFF0000"/>
      <name val="Arial Narrow"/>
      <family val="2"/>
    </font>
    <font>
      <b/>
      <sz val="36"/>
      <color theme="1"/>
      <name val="Arial Narrow"/>
      <family val="2"/>
    </font>
    <font>
      <b/>
      <sz val="8"/>
      <name val="Calibri"/>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2DDDC"/>
        <bgColor indexed="64"/>
      </patternFill>
    </fill>
    <fill>
      <patternFill patternType="solid">
        <fgColor rgb="FFCCFFCC"/>
        <bgColor indexed="64"/>
      </patternFill>
    </fill>
    <fill>
      <patternFill patternType="solid">
        <fgColor rgb="FF339966"/>
        <bgColor indexed="64"/>
      </patternFill>
    </fill>
    <fill>
      <patternFill patternType="solid">
        <fgColor indexed="57"/>
        <bgColor indexed="64"/>
      </patternFill>
    </fill>
    <fill>
      <patternFill patternType="solid">
        <fgColor rgb="FF99CCFF"/>
        <bgColor indexed="64"/>
      </patternFill>
    </fill>
    <fill>
      <patternFill patternType="solid">
        <fgColor rgb="FFFFFF00"/>
        <bgColor indexed="64"/>
      </patternFill>
    </fill>
    <fill>
      <patternFill patternType="solid">
        <fgColor rgb="FFFFBDBD"/>
        <bgColor indexed="64"/>
      </patternFill>
    </fill>
    <fill>
      <patternFill patternType="solid">
        <fgColor rgb="FFCCFFFF"/>
        <bgColor indexed="64"/>
      </patternFill>
    </fill>
    <fill>
      <patternFill patternType="solid">
        <fgColor rgb="FFCC99FF"/>
        <bgColor indexed="64"/>
      </patternFill>
    </fill>
    <fill>
      <patternFill patternType="solid">
        <fgColor rgb="FFFF99CC"/>
        <bgColor indexed="64"/>
      </patternFill>
    </fill>
    <fill>
      <patternFill patternType="solid">
        <fgColor theme="0" tint="-0.1499900072813034"/>
        <bgColor indexed="64"/>
      </patternFill>
    </fill>
    <fill>
      <patternFill patternType="solid">
        <fgColor rgb="FFCCECFF"/>
        <bgColor indexed="64"/>
      </patternFill>
    </fill>
    <fill>
      <patternFill patternType="solid">
        <fgColor indexed="51"/>
        <bgColor indexed="64"/>
      </patternFill>
    </fill>
    <fill>
      <patternFill patternType="solid">
        <fgColor rgb="FFFFDF79"/>
        <bgColor indexed="64"/>
      </patternFill>
    </fill>
    <fill>
      <patternFill patternType="solid">
        <fgColor rgb="FFFFFF99"/>
        <bgColor indexed="64"/>
      </patternFill>
    </fill>
    <fill>
      <patternFill patternType="solid">
        <fgColor rgb="FFF2DCDB"/>
        <bgColor indexed="64"/>
      </patternFill>
    </fill>
    <fill>
      <patternFill patternType="solid">
        <fgColor rgb="FFC0C0C0"/>
        <bgColor indexed="64"/>
      </patternFill>
    </fill>
    <fill>
      <patternFill patternType="solid">
        <fgColor rgb="FFD9D9D9"/>
        <bgColor indexed="64"/>
      </patternFill>
    </fill>
    <fill>
      <patternFill patternType="solid">
        <fgColor indexed="8"/>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theme="1"/>
        <bgColor indexed="64"/>
      </patternFill>
    </fill>
    <fill>
      <patternFill patternType="solid">
        <fgColor rgb="FF92D050"/>
        <bgColor indexed="64"/>
      </patternFill>
    </fill>
    <fill>
      <patternFill patternType="solid">
        <fgColor rgb="FF002060"/>
        <bgColor indexed="64"/>
      </patternFill>
    </fill>
    <fill>
      <patternFill patternType="solid">
        <fgColor indexed="4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border>
    <border>
      <left style="thin"/>
      <right style="thin"/>
      <top style="thin"/>
      <bottom style="thin"/>
    </border>
    <border>
      <left style="double"/>
      <right style="double"/>
      <top style="double"/>
      <bottom style="double"/>
    </border>
    <border>
      <left style="double"/>
      <right style="double"/>
      <top style="double"/>
      <bottom>
        <color indexed="63"/>
      </bottom>
    </border>
    <border>
      <left>
        <color indexed="63"/>
      </left>
      <right style="double"/>
      <top style="double"/>
      <bottom style="double"/>
    </border>
    <border>
      <left style="thin"/>
      <right style="thin"/>
      <top style="thin"/>
      <bottom/>
    </border>
    <border>
      <left style="thin"/>
      <right style="thin"/>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top/>
      <bottom/>
    </border>
    <border>
      <left style="thin"/>
      <right style="thin"/>
      <top>
        <color indexed="63"/>
      </top>
      <bottom>
        <color indexed="63"/>
      </bottom>
    </border>
    <border>
      <left style="medium"/>
      <right/>
      <top style="medium"/>
      <bottom/>
    </border>
    <border>
      <left style="thin"/>
      <right/>
      <top style="medium"/>
      <bottom/>
    </border>
    <border>
      <left style="thin"/>
      <right/>
      <top/>
      <bottom/>
    </border>
    <border>
      <left style="medium"/>
      <right style="thin"/>
      <top style="thin"/>
      <bottom style="thin"/>
    </border>
    <border>
      <left style="medium">
        <color theme="4" tint="-0.24993999302387238"/>
      </left>
      <right>
        <color indexed="63"/>
      </right>
      <top>
        <color indexed="63"/>
      </top>
      <bottom>
        <color indexed="63"/>
      </bottom>
    </border>
    <border>
      <left style="double"/>
      <right style="double"/>
      <top style="double"/>
      <bottom style="thin"/>
    </border>
    <border>
      <left style="double"/>
      <right style="double"/>
      <top style="thin"/>
      <bottom style="thin"/>
    </border>
    <border>
      <left>
        <color indexed="63"/>
      </left>
      <right style="double"/>
      <top style="thin"/>
      <bottom style="thin"/>
    </border>
    <border>
      <left>
        <color indexed="63"/>
      </left>
      <right style="double"/>
      <top style="double"/>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20" borderId="0" applyNumberFormat="0" applyBorder="0" applyAlignment="0" applyProtection="0"/>
    <xf numFmtId="0" fontId="61" fillId="21" borderId="1" applyNumberFormat="0" applyAlignment="0" applyProtection="0"/>
    <xf numFmtId="0" fontId="62" fillId="22" borderId="2" applyNumberFormat="0" applyAlignment="0" applyProtection="0"/>
    <xf numFmtId="0" fontId="63" fillId="0" borderId="3" applyNumberFormat="0" applyFill="0" applyAlignment="0" applyProtection="0"/>
    <xf numFmtId="0" fontId="64" fillId="0" borderId="0" applyNumberFormat="0" applyFill="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65" fillId="29" borderId="1"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0" fillId="21" borderId="5"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6" applyNumberFormat="0" applyFill="0" applyAlignment="0" applyProtection="0"/>
    <xf numFmtId="0" fontId="75" fillId="0" borderId="7" applyNumberFormat="0" applyFill="0" applyAlignment="0" applyProtection="0"/>
    <xf numFmtId="0" fontId="64" fillId="0" borderId="8" applyNumberFormat="0" applyFill="0" applyAlignment="0" applyProtection="0"/>
    <xf numFmtId="0" fontId="76" fillId="0" borderId="9" applyNumberFormat="0" applyFill="0" applyAlignment="0" applyProtection="0"/>
  </cellStyleXfs>
  <cellXfs count="549">
    <xf numFmtId="0" fontId="0" fillId="0" borderId="0" xfId="0" applyFont="1" applyAlignment="1">
      <alignment/>
    </xf>
    <xf numFmtId="0" fontId="2" fillId="0" borderId="0" xfId="0" applyFont="1" applyFill="1" applyBorder="1" applyAlignment="1" applyProtection="1">
      <alignment/>
      <protection/>
    </xf>
    <xf numFmtId="0" fontId="3" fillId="0" borderId="0" xfId="0" applyFont="1" applyAlignment="1" applyProtection="1">
      <alignment/>
      <protection/>
    </xf>
    <xf numFmtId="0" fontId="2" fillId="0" borderId="0" xfId="0" applyFont="1" applyAlignment="1" applyProtection="1">
      <alignment horizontal="center" vertical="center" wrapText="1"/>
      <protection/>
    </xf>
    <xf numFmtId="0" fontId="2" fillId="0" borderId="0" xfId="0" applyFont="1" applyAlignment="1" applyProtection="1">
      <alignment horizontal="center" vertical="center"/>
      <protection/>
    </xf>
    <xf numFmtId="1" fontId="3" fillId="0" borderId="0" xfId="0" applyNumberFormat="1" applyFont="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wrapText="1"/>
      <protection/>
    </xf>
    <xf numFmtId="0" fontId="3" fillId="0" borderId="0" xfId="0" applyFont="1" applyAlignment="1" applyProtection="1">
      <alignment horizontal="center" vertical="center"/>
      <protection/>
    </xf>
    <xf numFmtId="0" fontId="77" fillId="0" borderId="0" xfId="0" applyFont="1" applyFill="1" applyBorder="1" applyAlignment="1" applyProtection="1">
      <alignment vertical="center"/>
      <protection/>
    </xf>
    <xf numFmtId="0" fontId="78" fillId="0" borderId="0" xfId="0" applyFont="1" applyFill="1" applyBorder="1" applyAlignment="1" applyProtection="1">
      <alignment/>
      <protection/>
    </xf>
    <xf numFmtId="0" fontId="3" fillId="0" borderId="0" xfId="0" applyFont="1" applyFill="1" applyBorder="1" applyAlignment="1" applyProtection="1">
      <alignment horizontal="center" vertical="center" textRotation="255"/>
      <protection/>
    </xf>
    <xf numFmtId="1" fontId="3" fillId="0" borderId="0" xfId="0" applyNumberFormat="1" applyFont="1" applyFill="1" applyBorder="1" applyAlignment="1" applyProtection="1">
      <alignment horizontal="center" vertical="center"/>
      <protection/>
    </xf>
    <xf numFmtId="9" fontId="2" fillId="0" borderId="0" xfId="0" applyNumberFormat="1" applyFont="1" applyFill="1" applyBorder="1" applyAlignment="1" applyProtection="1">
      <alignment horizontal="center" vertical="center" wrapText="1"/>
      <protection/>
    </xf>
    <xf numFmtId="9" fontId="79" fillId="0" borderId="0" xfId="0" applyNumberFormat="1" applyFont="1" applyFill="1" applyBorder="1" applyAlignment="1" applyProtection="1">
      <alignment horizontal="center" vertical="center" wrapText="1"/>
      <protection/>
    </xf>
    <xf numFmtId="0" fontId="79" fillId="0" borderId="0" xfId="0" applyFont="1" applyFill="1" applyBorder="1" applyAlignment="1" applyProtection="1">
      <alignment horizontal="center" vertical="center" wrapText="1"/>
      <protection/>
    </xf>
    <xf numFmtId="0" fontId="80" fillId="0" borderId="0" xfId="0" applyFont="1" applyFill="1" applyAlignment="1" applyProtection="1">
      <alignment horizontal="center" vertical="center"/>
      <protection/>
    </xf>
    <xf numFmtId="1" fontId="5" fillId="33" borderId="11" xfId="0" applyNumberFormat="1" applyFont="1" applyFill="1" applyBorder="1" applyAlignment="1" applyProtection="1">
      <alignment horizontal="center" vertical="center"/>
      <protection/>
    </xf>
    <xf numFmtId="0" fontId="3" fillId="34" borderId="11" xfId="0" applyFont="1" applyFill="1" applyBorder="1" applyAlignment="1" applyProtection="1">
      <alignment horizontal="center" vertical="center" wrapText="1"/>
      <protection/>
    </xf>
    <xf numFmtId="0" fontId="2" fillId="34" borderId="11" xfId="0" applyNumberFormat="1" applyFont="1" applyFill="1" applyBorder="1" applyAlignment="1" applyProtection="1">
      <alignment horizontal="center" vertical="center" wrapText="1"/>
      <protection/>
    </xf>
    <xf numFmtId="0" fontId="2" fillId="34" borderId="11" xfId="0" applyFont="1" applyFill="1" applyBorder="1" applyAlignment="1" applyProtection="1">
      <alignment horizontal="justify" vertical="center" wrapText="1"/>
      <protection/>
    </xf>
    <xf numFmtId="1" fontId="3" fillId="34" borderId="11" xfId="0" applyNumberFormat="1" applyFont="1" applyFill="1" applyBorder="1" applyAlignment="1" applyProtection="1">
      <alignment horizontal="center" vertical="center" wrapText="1"/>
      <protection/>
    </xf>
    <xf numFmtId="9" fontId="2" fillId="34" borderId="11" xfId="0" applyNumberFormat="1" applyFont="1" applyFill="1" applyBorder="1" applyAlignment="1" applyProtection="1">
      <alignment horizontal="center" vertical="center" wrapText="1"/>
      <protection/>
    </xf>
    <xf numFmtId="1" fontId="80" fillId="35" borderId="11" xfId="0" applyNumberFormat="1" applyFont="1" applyFill="1" applyBorder="1" applyAlignment="1" applyProtection="1">
      <alignment horizontal="center" vertical="center" wrapText="1"/>
      <protection/>
    </xf>
    <xf numFmtId="0" fontId="2" fillId="35" borderId="11" xfId="0" applyNumberFormat="1" applyFont="1" applyFill="1" applyBorder="1" applyAlignment="1" applyProtection="1">
      <alignment horizontal="center" vertical="center" wrapText="1"/>
      <protection/>
    </xf>
    <xf numFmtId="0" fontId="2" fillId="35" borderId="11" xfId="0" applyFont="1" applyFill="1" applyBorder="1" applyAlignment="1" applyProtection="1">
      <alignment horizontal="justify" vertical="center" wrapText="1"/>
      <protection/>
    </xf>
    <xf numFmtId="9" fontId="77" fillId="35" borderId="11" xfId="0" applyNumberFormat="1" applyFont="1" applyFill="1" applyBorder="1" applyAlignment="1" applyProtection="1">
      <alignment horizontal="center" vertical="center" wrapText="1"/>
      <protection/>
    </xf>
    <xf numFmtId="0" fontId="77" fillId="35" borderId="11" xfId="0" applyFont="1" applyFill="1" applyBorder="1" applyAlignment="1" applyProtection="1">
      <alignment horizontal="center" vertical="center" wrapText="1"/>
      <protection/>
    </xf>
    <xf numFmtId="1" fontId="3" fillId="36" borderId="11" xfId="0" applyNumberFormat="1" applyFont="1" applyFill="1" applyBorder="1" applyAlignment="1" applyProtection="1">
      <alignment horizontal="center" vertical="center" wrapText="1"/>
      <protection/>
    </xf>
    <xf numFmtId="49" fontId="2" fillId="35" borderId="11" xfId="0" applyNumberFormat="1" applyFont="1" applyFill="1" applyBorder="1" applyAlignment="1" applyProtection="1">
      <alignment horizontal="center" vertical="center" wrapText="1"/>
      <protection/>
    </xf>
    <xf numFmtId="1" fontId="3" fillId="37" borderId="11" xfId="0" applyNumberFormat="1" applyFont="1" applyFill="1" applyBorder="1" applyAlignment="1" applyProtection="1">
      <alignment horizontal="center" vertical="center" wrapText="1"/>
      <protection/>
    </xf>
    <xf numFmtId="0" fontId="2" fillId="37" borderId="11" xfId="0" applyFont="1" applyFill="1" applyBorder="1" applyAlignment="1" applyProtection="1">
      <alignment horizontal="justify" vertical="center" wrapText="1"/>
      <protection/>
    </xf>
    <xf numFmtId="9" fontId="2" fillId="37" borderId="11" xfId="56" applyFont="1" applyFill="1" applyBorder="1" applyAlignment="1" applyProtection="1">
      <alignment horizontal="center" vertical="center" wrapText="1"/>
      <protection/>
    </xf>
    <xf numFmtId="0" fontId="2" fillId="37" borderId="11" xfId="0" applyNumberFormat="1" applyFont="1" applyFill="1" applyBorder="1" applyAlignment="1" applyProtection="1">
      <alignment horizontal="center" vertical="center" wrapText="1"/>
      <protection/>
    </xf>
    <xf numFmtId="9" fontId="2" fillId="37" borderId="11" xfId="0" applyNumberFormat="1" applyFont="1" applyFill="1" applyBorder="1" applyAlignment="1" applyProtection="1">
      <alignment horizontal="center" vertical="center" wrapText="1"/>
      <protection/>
    </xf>
    <xf numFmtId="9" fontId="2" fillId="38" borderId="11" xfId="0" applyNumberFormat="1" applyFont="1" applyFill="1" applyBorder="1" applyAlignment="1" applyProtection="1">
      <alignment horizontal="center" vertical="center" wrapText="1"/>
      <protection/>
    </xf>
    <xf numFmtId="0" fontId="2" fillId="39" borderId="11" xfId="0" applyFont="1" applyFill="1" applyBorder="1" applyAlignment="1" applyProtection="1">
      <alignment horizontal="justify" vertical="center" wrapText="1"/>
      <protection/>
    </xf>
    <xf numFmtId="9" fontId="2" fillId="39" borderId="11" xfId="0" applyNumberFormat="1" applyFont="1" applyFill="1" applyBorder="1" applyAlignment="1" applyProtection="1">
      <alignment horizontal="center" vertical="center" wrapText="1"/>
      <protection/>
    </xf>
    <xf numFmtId="1" fontId="3" fillId="33" borderId="11" xfId="56" applyNumberFormat="1"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wrapText="1"/>
      <protection/>
    </xf>
    <xf numFmtId="0" fontId="2" fillId="40" borderId="11" xfId="0" applyFont="1" applyFill="1" applyBorder="1" applyAlignment="1" applyProtection="1">
      <alignment horizontal="justify" vertical="center" wrapText="1"/>
      <protection/>
    </xf>
    <xf numFmtId="9" fontId="2" fillId="40" borderId="11" xfId="0" applyNumberFormat="1" applyFont="1" applyFill="1" applyBorder="1" applyAlignment="1" applyProtection="1">
      <alignment horizontal="center" vertical="center" wrapText="1"/>
      <protection/>
    </xf>
    <xf numFmtId="0" fontId="2" fillId="41" borderId="11" xfId="0" applyFont="1" applyFill="1" applyBorder="1" applyAlignment="1" applyProtection="1">
      <alignment horizontal="center" vertical="center" wrapText="1"/>
      <protection/>
    </xf>
    <xf numFmtId="0" fontId="2" fillId="41" borderId="11" xfId="0" applyFont="1" applyFill="1" applyBorder="1" applyAlignment="1" applyProtection="1">
      <alignment horizontal="justify" vertical="center" wrapText="1"/>
      <protection/>
    </xf>
    <xf numFmtId="0" fontId="6" fillId="41" borderId="11" xfId="0" applyFont="1" applyFill="1" applyBorder="1" applyAlignment="1" applyProtection="1">
      <alignment horizontal="center" vertical="center" wrapText="1"/>
      <protection/>
    </xf>
    <xf numFmtId="9" fontId="6" fillId="41" borderId="11" xfId="0" applyNumberFormat="1" applyFont="1" applyFill="1" applyBorder="1" applyAlignment="1" applyProtection="1">
      <alignment horizontal="center" vertical="center" wrapText="1"/>
      <protection/>
    </xf>
    <xf numFmtId="9" fontId="2" fillId="41" borderId="11" xfId="0" applyNumberFormat="1" applyFont="1" applyFill="1" applyBorder="1" applyAlignment="1" applyProtection="1">
      <alignment horizontal="center" vertical="center" wrapText="1"/>
      <protection/>
    </xf>
    <xf numFmtId="0" fontId="2" fillId="33" borderId="11" xfId="0" applyFont="1" applyFill="1" applyBorder="1" applyAlignment="1" applyProtection="1">
      <alignment horizontal="justify" vertical="center" wrapText="1"/>
      <protection/>
    </xf>
    <xf numFmtId="0" fontId="6" fillId="33" borderId="11" xfId="0" applyFont="1" applyFill="1" applyBorder="1" applyAlignment="1" applyProtection="1">
      <alignment horizontal="left" vertical="center" wrapText="1"/>
      <protection/>
    </xf>
    <xf numFmtId="9" fontId="2" fillId="29" borderId="11" xfId="0" applyNumberFormat="1" applyFont="1" applyFill="1" applyBorder="1" applyAlignment="1" applyProtection="1">
      <alignment horizontal="center" vertical="center" wrapText="1"/>
      <protection/>
    </xf>
    <xf numFmtId="0" fontId="77" fillId="29" borderId="11" xfId="0" applyFont="1" applyFill="1" applyBorder="1" applyAlignment="1" applyProtection="1">
      <alignment horizontal="center" vertical="center" wrapText="1"/>
      <protection/>
    </xf>
    <xf numFmtId="1" fontId="3" fillId="29" borderId="11" xfId="0" applyNumberFormat="1" applyFont="1" applyFill="1" applyBorder="1" applyAlignment="1" applyProtection="1">
      <alignment horizontal="center" vertical="center"/>
      <protection/>
    </xf>
    <xf numFmtId="0" fontId="2" fillId="29" borderId="11" xfId="0" applyFont="1" applyFill="1" applyBorder="1" applyAlignment="1" applyProtection="1">
      <alignment horizontal="center" vertical="center" wrapText="1"/>
      <protection/>
    </xf>
    <xf numFmtId="0" fontId="2" fillId="29" borderId="11" xfId="0" applyFont="1" applyFill="1" applyBorder="1" applyAlignment="1" applyProtection="1">
      <alignment horizontal="justify" vertical="center" wrapText="1"/>
      <protection/>
    </xf>
    <xf numFmtId="0" fontId="77" fillId="0" borderId="0" xfId="0" applyFont="1" applyFill="1" applyBorder="1" applyAlignment="1" applyProtection="1">
      <alignment horizontal="center" vertical="center"/>
      <protection/>
    </xf>
    <xf numFmtId="0" fontId="6" fillId="29" borderId="11" xfId="0" applyFont="1" applyFill="1" applyBorder="1" applyAlignment="1" applyProtection="1">
      <alignment horizontal="center" vertical="center" wrapText="1"/>
      <protection/>
    </xf>
    <xf numFmtId="1" fontId="3" fillId="29" borderId="11" xfId="0" applyNumberFormat="1" applyFont="1" applyFill="1" applyBorder="1" applyAlignment="1" applyProtection="1">
      <alignment horizontal="center" vertical="center" wrapText="1"/>
      <protection/>
    </xf>
    <xf numFmtId="1" fontId="3" fillId="38" borderId="11" xfId="0" applyNumberFormat="1" applyFont="1" applyFill="1" applyBorder="1" applyAlignment="1" applyProtection="1">
      <alignment horizontal="center" vertical="center"/>
      <protection/>
    </xf>
    <xf numFmtId="0" fontId="2" fillId="38" borderId="11" xfId="0" applyFont="1" applyFill="1" applyBorder="1" applyAlignment="1" applyProtection="1">
      <alignment horizontal="justify" vertical="center" wrapText="1"/>
      <protection/>
    </xf>
    <xf numFmtId="1" fontId="3" fillId="38" borderId="11" xfId="0" applyNumberFormat="1" applyFont="1" applyFill="1" applyBorder="1" applyAlignment="1" applyProtection="1">
      <alignment horizontal="center" vertical="center" wrapText="1"/>
      <protection/>
    </xf>
    <xf numFmtId="0" fontId="2" fillId="38" borderId="11" xfId="0" applyNumberFormat="1" applyFont="1" applyFill="1" applyBorder="1" applyAlignment="1" applyProtection="1">
      <alignment horizontal="center" vertical="center" wrapText="1"/>
      <protection/>
    </xf>
    <xf numFmtId="0" fontId="5" fillId="41" borderId="11" xfId="0" applyFont="1" applyFill="1" applyBorder="1" applyAlignment="1" applyProtection="1">
      <alignment horizontal="center" vertical="center" wrapText="1"/>
      <protection/>
    </xf>
    <xf numFmtId="1" fontId="3" fillId="41" borderId="11" xfId="0" applyNumberFormat="1" applyFont="1" applyFill="1" applyBorder="1" applyAlignment="1" applyProtection="1">
      <alignment horizontal="center" vertical="center"/>
      <protection/>
    </xf>
    <xf numFmtId="0" fontId="5" fillId="40" borderId="11" xfId="0" applyFont="1" applyFill="1" applyBorder="1" applyAlignment="1" applyProtection="1">
      <alignment horizontal="center" vertical="center" wrapText="1"/>
      <protection/>
    </xf>
    <xf numFmtId="0" fontId="5" fillId="42" borderId="11" xfId="0" applyFont="1" applyFill="1" applyBorder="1" applyAlignment="1" applyProtection="1">
      <alignment horizontal="center" vertical="center" wrapText="1"/>
      <protection/>
    </xf>
    <xf numFmtId="0" fontId="2" fillId="42" borderId="11" xfId="0" applyFont="1" applyFill="1" applyBorder="1" applyAlignment="1" applyProtection="1">
      <alignment horizontal="justify" vertical="center" wrapText="1"/>
      <protection/>
    </xf>
    <xf numFmtId="9" fontId="2" fillId="42" borderId="11" xfId="0" applyNumberFormat="1" applyFont="1" applyFill="1" applyBorder="1" applyAlignment="1" applyProtection="1">
      <alignment horizontal="center" vertical="center" wrapText="1"/>
      <protection/>
    </xf>
    <xf numFmtId="0" fontId="2" fillId="42" borderId="11" xfId="0" applyFont="1" applyFill="1" applyBorder="1" applyAlignment="1" applyProtection="1">
      <alignment vertical="center" wrapText="1"/>
      <protection/>
    </xf>
    <xf numFmtId="0" fontId="3" fillId="43" borderId="11" xfId="0" applyFont="1" applyFill="1" applyBorder="1" applyAlignment="1" applyProtection="1">
      <alignment horizontal="center" vertical="center" wrapText="1"/>
      <protection/>
    </xf>
    <xf numFmtId="0" fontId="2" fillId="43" borderId="11" xfId="0" applyFont="1" applyFill="1" applyBorder="1" applyAlignment="1" applyProtection="1">
      <alignment horizontal="justify" vertical="center" wrapText="1"/>
      <protection/>
    </xf>
    <xf numFmtId="1" fontId="3" fillId="43" borderId="11" xfId="0" applyNumberFormat="1" applyFont="1" applyFill="1" applyBorder="1" applyAlignment="1" applyProtection="1">
      <alignment horizontal="center" vertical="center"/>
      <protection/>
    </xf>
    <xf numFmtId="0" fontId="6" fillId="43" borderId="11" xfId="0" applyFont="1" applyFill="1" applyBorder="1" applyAlignment="1" applyProtection="1">
      <alignment horizontal="center" vertical="center" wrapText="1"/>
      <protection/>
    </xf>
    <xf numFmtId="0" fontId="2" fillId="43" borderId="11" xfId="0" applyFont="1" applyFill="1" applyBorder="1" applyAlignment="1" applyProtection="1">
      <alignment vertical="center" wrapText="1"/>
      <protection/>
    </xf>
    <xf numFmtId="0" fontId="3" fillId="42" borderId="11" xfId="0" applyFont="1" applyFill="1" applyBorder="1" applyAlignment="1" applyProtection="1">
      <alignment horizontal="center" vertical="center" wrapText="1"/>
      <protection/>
    </xf>
    <xf numFmtId="0" fontId="77" fillId="0" borderId="0" xfId="0" applyFont="1" applyFill="1" applyBorder="1" applyAlignment="1" applyProtection="1">
      <alignment/>
      <protection/>
    </xf>
    <xf numFmtId="0" fontId="2" fillId="35" borderId="11" xfId="0" applyFont="1" applyFill="1" applyBorder="1" applyAlignment="1" applyProtection="1">
      <alignment horizontal="left" vertical="center" wrapText="1"/>
      <protection/>
    </xf>
    <xf numFmtId="0" fontId="2" fillId="33" borderId="11" xfId="0" applyFont="1" applyFill="1" applyBorder="1" applyAlignment="1" applyProtection="1">
      <alignment horizontal="left" vertical="center" wrapText="1"/>
      <protection/>
    </xf>
    <xf numFmtId="49" fontId="2" fillId="34" borderId="11" xfId="0" applyNumberFormat="1" applyFont="1" applyFill="1" applyBorder="1" applyAlignment="1" applyProtection="1">
      <alignment horizontal="left" vertical="center" wrapText="1"/>
      <protection/>
    </xf>
    <xf numFmtId="0" fontId="2" fillId="34" borderId="11" xfId="0" applyFont="1" applyFill="1" applyBorder="1" applyAlignment="1" applyProtection="1">
      <alignment horizontal="left" vertical="center" wrapText="1"/>
      <protection/>
    </xf>
    <xf numFmtId="0" fontId="2" fillId="37" borderId="11" xfId="0" applyFont="1" applyFill="1" applyBorder="1" applyAlignment="1" applyProtection="1">
      <alignment horizontal="left" vertical="center" wrapText="1"/>
      <protection/>
    </xf>
    <xf numFmtId="0" fontId="2" fillId="38" borderId="11" xfId="0" applyFont="1" applyFill="1" applyBorder="1" applyAlignment="1" applyProtection="1">
      <alignment horizontal="left" vertical="center" wrapText="1"/>
      <protection/>
    </xf>
    <xf numFmtId="0" fontId="2" fillId="38" borderId="11" xfId="0" applyNumberFormat="1" applyFont="1" applyFill="1" applyBorder="1" applyAlignment="1" applyProtection="1">
      <alignment horizontal="left" vertical="center" wrapText="1"/>
      <protection/>
    </xf>
    <xf numFmtId="0" fontId="2" fillId="29" borderId="11" xfId="0" applyFont="1" applyFill="1" applyBorder="1" applyAlignment="1" applyProtection="1">
      <alignment horizontal="left" vertical="center" wrapText="1"/>
      <protection/>
    </xf>
    <xf numFmtId="0" fontId="2" fillId="41" borderId="11" xfId="0" applyFont="1" applyFill="1" applyBorder="1" applyAlignment="1" applyProtection="1">
      <alignment horizontal="left" vertical="center" wrapText="1"/>
      <protection/>
    </xf>
    <xf numFmtId="0" fontId="6" fillId="41" borderId="11" xfId="0" applyFont="1" applyFill="1" applyBorder="1" applyAlignment="1" applyProtection="1">
      <alignment horizontal="left" vertical="center" wrapText="1"/>
      <protection/>
    </xf>
    <xf numFmtId="0" fontId="2" fillId="40" borderId="11" xfId="0" applyFont="1" applyFill="1" applyBorder="1" applyAlignment="1" applyProtection="1">
      <alignment horizontal="left" vertical="center" wrapText="1"/>
      <protection/>
    </xf>
    <xf numFmtId="0" fontId="2" fillId="42" borderId="11" xfId="0" applyFont="1" applyFill="1" applyBorder="1" applyAlignment="1" applyProtection="1">
      <alignment horizontal="left" vertical="center" wrapText="1"/>
      <protection/>
    </xf>
    <xf numFmtId="0" fontId="2" fillId="43" borderId="11" xfId="0" applyFont="1" applyFill="1" applyBorder="1" applyAlignment="1" applyProtection="1">
      <alignment horizontal="left" vertical="center" wrapText="1"/>
      <protection/>
    </xf>
    <xf numFmtId="0" fontId="6" fillId="43" borderId="11"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2" fillId="0" borderId="0" xfId="0" applyFont="1" applyAlignment="1" applyProtection="1">
      <alignment horizontal="left" vertical="center" wrapText="1"/>
      <protection/>
    </xf>
    <xf numFmtId="0" fontId="81" fillId="0" borderId="0" xfId="0" applyFont="1" applyFill="1" applyAlignment="1" applyProtection="1">
      <alignment horizontal="center" vertical="center" wrapText="1"/>
      <protection/>
    </xf>
    <xf numFmtId="0" fontId="81" fillId="0" borderId="0" xfId="0" applyFont="1" applyFill="1" applyAlignment="1" applyProtection="1">
      <alignment horizontal="justify" vertical="center" wrapText="1"/>
      <protection/>
    </xf>
    <xf numFmtId="0" fontId="81" fillId="0" borderId="0" xfId="0" applyFont="1" applyFill="1" applyAlignment="1" applyProtection="1">
      <alignment horizontal="left" vertical="center" wrapText="1"/>
      <protection/>
    </xf>
    <xf numFmtId="0" fontId="81" fillId="0" borderId="0" xfId="0" applyFont="1" applyFill="1" applyAlignment="1" applyProtection="1">
      <alignment horizontal="center" vertical="center"/>
      <protection/>
    </xf>
    <xf numFmtId="0" fontId="82" fillId="0" borderId="0" xfId="0" applyFont="1" applyFill="1" applyAlignment="1" applyProtection="1">
      <alignment horizontal="center" vertical="center"/>
      <protection/>
    </xf>
    <xf numFmtId="0" fontId="7" fillId="0" borderId="0" xfId="0" applyFont="1" applyAlignment="1" applyProtection="1">
      <alignment/>
      <protection/>
    </xf>
    <xf numFmtId="0" fontId="83" fillId="0" borderId="0" xfId="0" applyFont="1" applyAlignment="1" applyProtection="1">
      <alignment vertical="center" wrapText="1"/>
      <protection/>
    </xf>
    <xf numFmtId="0" fontId="7" fillId="0" borderId="0" xfId="0" applyFont="1" applyAlignment="1" applyProtection="1">
      <alignment horizontal="left" vertical="center" wrapText="1"/>
      <protection/>
    </xf>
    <xf numFmtId="0" fontId="7" fillId="33" borderId="11" xfId="0" applyFont="1" applyFill="1" applyBorder="1" applyAlignment="1" applyProtection="1">
      <alignment horizontal="left" vertical="center" wrapText="1"/>
      <protection/>
    </xf>
    <xf numFmtId="0" fontId="77" fillId="44" borderId="11" xfId="0" applyFont="1" applyFill="1" applyBorder="1" applyAlignment="1" applyProtection="1">
      <alignment horizontal="left" vertical="center" wrapText="1"/>
      <protection/>
    </xf>
    <xf numFmtId="9" fontId="2" fillId="44" borderId="11" xfId="0" applyNumberFormat="1" applyFont="1" applyFill="1" applyBorder="1" applyAlignment="1" applyProtection="1">
      <alignment horizontal="center" vertical="center" wrapText="1"/>
      <protection/>
    </xf>
    <xf numFmtId="0" fontId="80" fillId="44" borderId="11" xfId="0" applyFont="1" applyFill="1" applyBorder="1" applyAlignment="1" applyProtection="1">
      <alignment horizontal="center" vertical="center" wrapText="1"/>
      <protection/>
    </xf>
    <xf numFmtId="0" fontId="77" fillId="44" borderId="11" xfId="0" applyNumberFormat="1" applyFont="1" applyFill="1" applyBorder="1" applyAlignment="1" applyProtection="1">
      <alignment horizontal="left" vertical="center" wrapText="1"/>
      <protection/>
    </xf>
    <xf numFmtId="0" fontId="77" fillId="44" borderId="11" xfId="0" applyNumberFormat="1" applyFont="1" applyFill="1" applyBorder="1" applyAlignment="1" applyProtection="1">
      <alignment horizontal="center" vertical="center" wrapText="1"/>
      <protection/>
    </xf>
    <xf numFmtId="0" fontId="3" fillId="44" borderId="11" xfId="0" applyFont="1" applyFill="1" applyBorder="1" applyAlignment="1" applyProtection="1">
      <alignment horizontal="center" vertical="center" wrapText="1"/>
      <protection/>
    </xf>
    <xf numFmtId="0" fontId="2" fillId="44" borderId="11" xfId="0" applyFont="1" applyFill="1" applyBorder="1" applyAlignment="1" applyProtection="1">
      <alignment horizontal="justify" vertical="center" wrapText="1"/>
      <protection/>
    </xf>
    <xf numFmtId="0" fontId="2" fillId="44" borderId="11" xfId="0" applyFont="1" applyFill="1" applyBorder="1" applyAlignment="1" applyProtection="1">
      <alignment horizontal="left" vertical="center" wrapText="1"/>
      <protection/>
    </xf>
    <xf numFmtId="49" fontId="7" fillId="34" borderId="11" xfId="0" applyNumberFormat="1" applyFont="1" applyFill="1" applyBorder="1" applyAlignment="1" applyProtection="1">
      <alignment horizontal="justify" vertical="center" wrapText="1"/>
      <protection/>
    </xf>
    <xf numFmtId="49" fontId="7" fillId="34" borderId="11" xfId="0" applyNumberFormat="1" applyFont="1" applyFill="1" applyBorder="1" applyAlignment="1" applyProtection="1">
      <alignment horizontal="left" vertical="center" wrapText="1"/>
      <protection/>
    </xf>
    <xf numFmtId="0" fontId="7" fillId="34" borderId="11" xfId="0" applyNumberFormat="1" applyFont="1" applyFill="1" applyBorder="1" applyAlignment="1" applyProtection="1">
      <alignment horizontal="justify" vertical="center" wrapText="1"/>
      <protection/>
    </xf>
    <xf numFmtId="0" fontId="7" fillId="34" borderId="11" xfId="0" applyFont="1" applyFill="1" applyBorder="1" applyAlignment="1" applyProtection="1">
      <alignment horizontal="left" vertical="center" wrapText="1"/>
      <protection/>
    </xf>
    <xf numFmtId="0" fontId="7" fillId="35" borderId="11" xfId="0" applyFont="1" applyFill="1" applyBorder="1" applyAlignment="1" applyProtection="1">
      <alignment horizontal="left" vertical="center" wrapText="1"/>
      <protection/>
    </xf>
    <xf numFmtId="49" fontId="7" fillId="35" borderId="11" xfId="0" applyNumberFormat="1" applyFont="1" applyFill="1" applyBorder="1" applyAlignment="1" applyProtection="1">
      <alignment horizontal="justify" vertical="center" wrapText="1"/>
      <protection/>
    </xf>
    <xf numFmtId="0" fontId="7" fillId="35" borderId="11" xfId="0" applyNumberFormat="1" applyFont="1" applyFill="1" applyBorder="1" applyAlignment="1" applyProtection="1">
      <alignment horizontal="justify" vertical="center" wrapText="1"/>
      <protection/>
    </xf>
    <xf numFmtId="0" fontId="7" fillId="37" borderId="11" xfId="0" applyFont="1" applyFill="1" applyBorder="1" applyAlignment="1" applyProtection="1">
      <alignment horizontal="justify" vertical="center" wrapText="1"/>
      <protection/>
    </xf>
    <xf numFmtId="0" fontId="7" fillId="37" borderId="11" xfId="0" applyFont="1" applyFill="1" applyBorder="1" applyAlignment="1" applyProtection="1">
      <alignment horizontal="left" vertical="center" wrapText="1"/>
      <protection/>
    </xf>
    <xf numFmtId="0" fontId="81" fillId="44" borderId="11" xfId="0" applyFont="1" applyFill="1" applyBorder="1" applyAlignment="1" applyProtection="1">
      <alignment horizontal="left" vertical="center" wrapText="1"/>
      <protection/>
    </xf>
    <xf numFmtId="0" fontId="81" fillId="44" borderId="11" xfId="0" applyNumberFormat="1" applyFont="1" applyFill="1" applyBorder="1" applyAlignment="1" applyProtection="1">
      <alignment horizontal="left" vertical="center" wrapText="1"/>
      <protection/>
    </xf>
    <xf numFmtId="0" fontId="7" fillId="44" borderId="11" xfId="0" applyFont="1" applyFill="1" applyBorder="1" applyAlignment="1" applyProtection="1">
      <alignment horizontal="justify" vertical="center" wrapText="1"/>
      <protection/>
    </xf>
    <xf numFmtId="0" fontId="7" fillId="44" borderId="11" xfId="0" applyFont="1" applyFill="1" applyBorder="1" applyAlignment="1" applyProtection="1">
      <alignment horizontal="left" vertical="center" wrapText="1"/>
      <protection/>
    </xf>
    <xf numFmtId="0" fontId="7" fillId="38" borderId="11" xfId="0" applyFont="1" applyFill="1" applyBorder="1" applyAlignment="1" applyProtection="1">
      <alignment horizontal="left" vertical="center" wrapText="1"/>
      <protection/>
    </xf>
    <xf numFmtId="0" fontId="7" fillId="38" borderId="11" xfId="0" applyNumberFormat="1" applyFont="1" applyFill="1" applyBorder="1" applyAlignment="1" applyProtection="1">
      <alignment horizontal="left" vertical="center" wrapText="1"/>
      <protection/>
    </xf>
    <xf numFmtId="0" fontId="7" fillId="33" borderId="11" xfId="0" applyFont="1" applyFill="1" applyBorder="1" applyAlignment="1" applyProtection="1">
      <alignment horizontal="center" vertical="center" wrapText="1"/>
      <protection/>
    </xf>
    <xf numFmtId="0" fontId="7" fillId="29" borderId="11" xfId="0" applyFont="1" applyFill="1" applyBorder="1" applyAlignment="1" applyProtection="1">
      <alignment horizontal="justify" vertical="center" wrapText="1"/>
      <protection/>
    </xf>
    <xf numFmtId="0" fontId="7" fillId="29" borderId="11" xfId="0" applyFont="1" applyFill="1" applyBorder="1" applyAlignment="1" applyProtection="1">
      <alignment horizontal="left" vertical="center" wrapText="1"/>
      <protection/>
    </xf>
    <xf numFmtId="0" fontId="7" fillId="41" borderId="11" xfId="0" applyFont="1" applyFill="1" applyBorder="1" applyAlignment="1" applyProtection="1">
      <alignment horizontal="justify" vertical="center" wrapText="1"/>
      <protection/>
    </xf>
    <xf numFmtId="0" fontId="7" fillId="41" borderId="11" xfId="0" applyFont="1" applyFill="1" applyBorder="1" applyAlignment="1" applyProtection="1">
      <alignment horizontal="left" vertical="center" wrapText="1"/>
      <protection/>
    </xf>
    <xf numFmtId="0" fontId="7" fillId="40" borderId="11" xfId="0" applyFont="1" applyFill="1" applyBorder="1" applyAlignment="1" applyProtection="1">
      <alignment horizontal="left" vertical="center" wrapText="1"/>
      <protection/>
    </xf>
    <xf numFmtId="0" fontId="7" fillId="42" borderId="11" xfId="0" applyFont="1" applyFill="1" applyBorder="1" applyAlignment="1" applyProtection="1">
      <alignment horizontal="justify" vertical="center" wrapText="1"/>
      <protection/>
    </xf>
    <xf numFmtId="0" fontId="7" fillId="42" borderId="11" xfId="0" applyFont="1" applyFill="1" applyBorder="1" applyAlignment="1" applyProtection="1">
      <alignment horizontal="left" vertical="center" wrapText="1"/>
      <protection/>
    </xf>
    <xf numFmtId="0" fontId="7" fillId="42" borderId="11" xfId="0" applyFont="1" applyFill="1" applyBorder="1" applyAlignment="1" applyProtection="1">
      <alignment vertical="center" wrapText="1"/>
      <protection/>
    </xf>
    <xf numFmtId="0" fontId="7" fillId="43" borderId="11" xfId="0" applyFont="1" applyFill="1" applyBorder="1" applyAlignment="1" applyProtection="1">
      <alignment horizontal="left" vertical="center" wrapText="1"/>
      <protection/>
    </xf>
    <xf numFmtId="0" fontId="7" fillId="0" borderId="0" xfId="0" applyFont="1" applyFill="1" applyBorder="1" applyAlignment="1" applyProtection="1">
      <alignment horizontal="justify" vertical="center" wrapText="1"/>
      <protection/>
    </xf>
    <xf numFmtId="0" fontId="7" fillId="0" borderId="0" xfId="0" applyFont="1" applyFill="1" applyBorder="1" applyAlignment="1" applyProtection="1">
      <alignment horizontal="left" vertical="center" wrapText="1"/>
      <protection/>
    </xf>
    <xf numFmtId="0" fontId="7" fillId="0" borderId="0" xfId="0" applyFont="1" applyAlignment="1" applyProtection="1">
      <alignment horizontal="justify" vertical="center" wrapText="1"/>
      <protection/>
    </xf>
    <xf numFmtId="0" fontId="2" fillId="39" borderId="11" xfId="0" applyFont="1" applyFill="1" applyBorder="1" applyAlignment="1" applyProtection="1">
      <alignment horizontal="center" vertical="center" wrapText="1"/>
      <protection/>
    </xf>
    <xf numFmtId="1" fontId="3" fillId="39" borderId="11" xfId="54" applyNumberFormat="1" applyFont="1" applyFill="1" applyBorder="1" applyAlignment="1" applyProtection="1">
      <alignment horizontal="center" vertical="center" wrapText="1"/>
      <protection/>
    </xf>
    <xf numFmtId="0" fontId="2" fillId="43" borderId="11" xfId="0" applyFont="1" applyFill="1" applyBorder="1" applyAlignment="1" applyProtection="1">
      <alignment horizontal="center" vertical="center" wrapText="1"/>
      <protection/>
    </xf>
    <xf numFmtId="0" fontId="2" fillId="37" borderId="11" xfId="0" applyFont="1" applyFill="1" applyBorder="1" applyAlignment="1" applyProtection="1">
      <alignment horizontal="center" vertical="center" wrapText="1"/>
      <protection/>
    </xf>
    <xf numFmtId="0" fontId="7" fillId="39" borderId="11" xfId="0" applyFont="1" applyFill="1" applyBorder="1" applyAlignment="1" applyProtection="1">
      <alignment horizontal="left" vertical="center" wrapText="1"/>
      <protection/>
    </xf>
    <xf numFmtId="0" fontId="7" fillId="38" borderId="11" xfId="0" applyFont="1" applyFill="1" applyBorder="1" applyAlignment="1" applyProtection="1">
      <alignment horizontal="justify" vertical="center" wrapText="1"/>
      <protection/>
    </xf>
    <xf numFmtId="0" fontId="2" fillId="38" borderId="11" xfId="0" applyFont="1" applyFill="1" applyBorder="1" applyAlignment="1" applyProtection="1">
      <alignment horizontal="center" vertical="center" wrapText="1"/>
      <protection/>
    </xf>
    <xf numFmtId="1" fontId="3" fillId="39" borderId="11" xfId="56" applyNumberFormat="1" applyFont="1" applyFill="1" applyBorder="1" applyAlignment="1" applyProtection="1">
      <alignment horizontal="center" vertical="center" wrapText="1"/>
      <protection/>
    </xf>
    <xf numFmtId="9" fontId="2" fillId="39" borderId="11" xfId="56" applyFont="1" applyFill="1" applyBorder="1" applyAlignment="1" applyProtection="1">
      <alignment horizontal="center" vertical="center" wrapText="1"/>
      <protection/>
    </xf>
    <xf numFmtId="0" fontId="7" fillId="39" borderId="11" xfId="0" applyFont="1" applyFill="1" applyBorder="1" applyAlignment="1" applyProtection="1">
      <alignment horizontal="justify" vertical="center" wrapText="1"/>
      <protection/>
    </xf>
    <xf numFmtId="0" fontId="2" fillId="39" borderId="11" xfId="0" applyFont="1" applyFill="1" applyBorder="1" applyAlignment="1" applyProtection="1">
      <alignment horizontal="left" vertical="center" wrapText="1"/>
      <protection/>
    </xf>
    <xf numFmtId="0" fontId="7" fillId="34" borderId="11" xfId="0" applyFont="1" applyFill="1" applyBorder="1" applyAlignment="1" applyProtection="1">
      <alignment horizontal="justify" vertical="center" wrapText="1"/>
      <protection/>
    </xf>
    <xf numFmtId="0" fontId="7" fillId="43" borderId="11" xfId="0" applyFont="1" applyFill="1" applyBorder="1" applyAlignment="1" applyProtection="1">
      <alignment horizontal="justify" vertical="center" wrapText="1"/>
      <protection/>
    </xf>
    <xf numFmtId="0" fontId="7" fillId="41" borderId="11" xfId="0" applyFont="1" applyFill="1" applyBorder="1" applyAlignment="1" applyProtection="1">
      <alignment horizontal="center" vertical="center" wrapText="1"/>
      <protection/>
    </xf>
    <xf numFmtId="0" fontId="7" fillId="33" borderId="11" xfId="0" applyFont="1" applyFill="1" applyBorder="1" applyAlignment="1" applyProtection="1">
      <alignment horizontal="justify" vertical="center" wrapText="1"/>
      <protection/>
    </xf>
    <xf numFmtId="0" fontId="6" fillId="33" borderId="11" xfId="0" applyFont="1" applyFill="1" applyBorder="1" applyAlignment="1" applyProtection="1">
      <alignment horizontal="center" vertical="center" wrapText="1"/>
      <protection/>
    </xf>
    <xf numFmtId="0" fontId="2" fillId="34" borderId="11" xfId="0" applyFont="1" applyFill="1" applyBorder="1" applyAlignment="1" applyProtection="1">
      <alignment horizontal="center" vertical="center" wrapText="1"/>
      <protection/>
    </xf>
    <xf numFmtId="0" fontId="2" fillId="35" borderId="11" xfId="0" applyFont="1" applyFill="1" applyBorder="1" applyAlignment="1" applyProtection="1">
      <alignment horizontal="center" vertical="center" wrapText="1"/>
      <protection/>
    </xf>
    <xf numFmtId="0" fontId="7" fillId="35" borderId="11" xfId="0" applyFont="1" applyFill="1" applyBorder="1" applyAlignment="1" applyProtection="1">
      <alignment horizontal="justify" vertical="center" wrapText="1"/>
      <protection/>
    </xf>
    <xf numFmtId="0" fontId="2" fillId="40" borderId="11" xfId="0" applyFont="1" applyFill="1" applyBorder="1" applyAlignment="1" applyProtection="1">
      <alignment horizontal="center" vertical="center" wrapText="1"/>
      <protection/>
    </xf>
    <xf numFmtId="0" fontId="7" fillId="40" borderId="11" xfId="0" applyFont="1" applyFill="1" applyBorder="1" applyAlignment="1" applyProtection="1">
      <alignment horizontal="justify" vertical="center" wrapText="1"/>
      <protection/>
    </xf>
    <xf numFmtId="49" fontId="2" fillId="34" borderId="11" xfId="0" applyNumberFormat="1" applyFont="1" applyFill="1" applyBorder="1" applyAlignment="1" applyProtection="1">
      <alignment horizontal="center" vertical="center" wrapText="1"/>
      <protection/>
    </xf>
    <xf numFmtId="0" fontId="2" fillId="42" borderId="11" xfId="0" applyFont="1" applyFill="1" applyBorder="1" applyAlignment="1" applyProtection="1">
      <alignment horizontal="center" vertical="center" wrapText="1"/>
      <protection/>
    </xf>
    <xf numFmtId="0" fontId="77" fillId="44" borderId="11" xfId="0" applyFont="1" applyFill="1" applyBorder="1" applyAlignment="1" applyProtection="1">
      <alignment horizontal="center" vertical="center" wrapText="1"/>
      <protection/>
    </xf>
    <xf numFmtId="0" fontId="80" fillId="44" borderId="11" xfId="0" applyFont="1" applyFill="1" applyBorder="1" applyAlignment="1" applyProtection="1">
      <alignment horizontal="center" vertical="center" textRotation="255"/>
      <protection/>
    </xf>
    <xf numFmtId="0" fontId="81" fillId="44" borderId="11" xfId="0" applyFont="1" applyFill="1" applyBorder="1" applyAlignment="1" applyProtection="1">
      <alignment horizontal="justify" vertical="center" wrapText="1"/>
      <protection/>
    </xf>
    <xf numFmtId="0" fontId="2" fillId="44" borderId="11" xfId="0" applyFont="1" applyFill="1" applyBorder="1" applyAlignment="1" applyProtection="1">
      <alignment horizontal="center" vertical="center" wrapText="1"/>
      <protection/>
    </xf>
    <xf numFmtId="1" fontId="3" fillId="32" borderId="11" xfId="0" applyNumberFormat="1" applyFont="1" applyFill="1" applyBorder="1" applyAlignment="1" applyProtection="1">
      <alignment horizontal="center" vertical="center"/>
      <protection/>
    </xf>
    <xf numFmtId="0" fontId="6" fillId="32" borderId="11" xfId="0" applyFont="1" applyFill="1" applyBorder="1" applyAlignment="1" applyProtection="1">
      <alignment horizontal="center" vertical="center" wrapText="1"/>
      <protection/>
    </xf>
    <xf numFmtId="0" fontId="2" fillId="32" borderId="11" xfId="0" applyFont="1" applyFill="1" applyBorder="1" applyAlignment="1" applyProtection="1">
      <alignment horizontal="center" vertical="center" wrapText="1"/>
      <protection/>
    </xf>
    <xf numFmtId="0" fontId="7" fillId="32" borderId="11" xfId="0" applyFont="1" applyFill="1" applyBorder="1" applyAlignment="1" applyProtection="1">
      <alignment horizontal="left" vertical="center" wrapText="1"/>
      <protection/>
    </xf>
    <xf numFmtId="0" fontId="2" fillId="32" borderId="11" xfId="0" applyFont="1" applyFill="1" applyBorder="1" applyAlignment="1" applyProtection="1">
      <alignment horizontal="left" vertical="center" wrapText="1"/>
      <protection/>
    </xf>
    <xf numFmtId="0" fontId="8" fillId="32" borderId="11" xfId="0" applyFont="1" applyFill="1" applyBorder="1" applyAlignment="1" applyProtection="1">
      <alignment horizontal="center" vertical="center" wrapText="1"/>
      <protection/>
    </xf>
    <xf numFmtId="9" fontId="8" fillId="32" borderId="11" xfId="0" applyNumberFormat="1" applyFont="1" applyFill="1" applyBorder="1" applyAlignment="1" applyProtection="1">
      <alignment horizontal="center" vertical="center" wrapText="1"/>
      <protection/>
    </xf>
    <xf numFmtId="1" fontId="9" fillId="32" borderId="11" xfId="0" applyNumberFormat="1" applyFont="1" applyFill="1" applyBorder="1" applyAlignment="1" applyProtection="1">
      <alignment horizontal="center" vertical="center" wrapText="1"/>
      <protection/>
    </xf>
    <xf numFmtId="0" fontId="8" fillId="32" borderId="11" xfId="0" applyFont="1" applyFill="1" applyBorder="1" applyAlignment="1" applyProtection="1">
      <alignment horizontal="left" vertical="center" wrapText="1"/>
      <protection/>
    </xf>
    <xf numFmtId="0" fontId="7" fillId="32" borderId="11" xfId="0" applyFont="1" applyFill="1" applyBorder="1" applyAlignment="1" applyProtection="1">
      <alignment horizontal="center" vertical="center" wrapText="1"/>
      <protection/>
    </xf>
    <xf numFmtId="0" fontId="8" fillId="32" borderId="11" xfId="0" applyNumberFormat="1" applyFont="1" applyFill="1" applyBorder="1" applyAlignment="1" applyProtection="1">
      <alignment horizontal="center" vertical="center" wrapText="1"/>
      <protection/>
    </xf>
    <xf numFmtId="0" fontId="2" fillId="32" borderId="11" xfId="0" applyFont="1" applyFill="1" applyBorder="1" applyAlignment="1" applyProtection="1">
      <alignment horizontal="justify" vertical="center" wrapText="1"/>
      <protection/>
    </xf>
    <xf numFmtId="0" fontId="77" fillId="32" borderId="11" xfId="0" applyFont="1" applyFill="1" applyBorder="1" applyAlignment="1" applyProtection="1">
      <alignment horizontal="center" vertical="center" wrapText="1"/>
      <protection/>
    </xf>
    <xf numFmtId="0" fontId="7" fillId="32" borderId="11" xfId="0" applyFont="1" applyFill="1" applyBorder="1" applyAlignment="1" applyProtection="1">
      <alignment horizontal="justify" vertical="center" wrapText="1"/>
      <protection/>
    </xf>
    <xf numFmtId="0" fontId="2" fillId="37" borderId="11" xfId="0" applyFont="1" applyFill="1" applyBorder="1" applyAlignment="1" applyProtection="1">
      <alignment horizontal="center" vertical="center" wrapText="1"/>
      <protection/>
    </xf>
    <xf numFmtId="0" fontId="11" fillId="45" borderId="12" xfId="0" applyFont="1" applyFill="1" applyBorder="1" applyAlignment="1" applyProtection="1">
      <alignment horizontal="center" vertical="center" wrapText="1"/>
      <protection/>
    </xf>
    <xf numFmtId="0" fontId="11" fillId="45" borderId="13" xfId="0" applyFont="1" applyFill="1" applyBorder="1" applyAlignment="1" applyProtection="1">
      <alignment horizontal="center" vertical="center" textRotation="90" wrapText="1"/>
      <protection/>
    </xf>
    <xf numFmtId="9" fontId="11" fillId="45" borderId="13" xfId="0" applyNumberFormat="1" applyFont="1" applyFill="1" applyBorder="1" applyAlignment="1" applyProtection="1">
      <alignment horizontal="center" vertical="center" textRotation="90" wrapText="1"/>
      <protection/>
    </xf>
    <xf numFmtId="9" fontId="11" fillId="45" borderId="13" xfId="0" applyNumberFormat="1" applyFont="1" applyFill="1" applyBorder="1" applyAlignment="1" applyProtection="1">
      <alignment horizontal="center" vertical="center" wrapText="1"/>
      <protection/>
    </xf>
    <xf numFmtId="0" fontId="11" fillId="45" borderId="13" xfId="0" applyFont="1" applyFill="1" applyBorder="1" applyAlignment="1" applyProtection="1">
      <alignment horizontal="center" vertical="center" wrapText="1"/>
      <protection/>
    </xf>
    <xf numFmtId="0" fontId="11" fillId="45" borderId="13" xfId="0" applyFont="1" applyFill="1" applyBorder="1" applyAlignment="1" applyProtection="1">
      <alignment horizontal="justify" vertical="center" wrapText="1"/>
      <protection/>
    </xf>
    <xf numFmtId="9" fontId="11" fillId="45" borderId="12" xfId="0" applyNumberFormat="1" applyFont="1" applyFill="1" applyBorder="1" applyAlignment="1" applyProtection="1">
      <alignment horizontal="center" vertical="center" wrapText="1"/>
      <protection/>
    </xf>
    <xf numFmtId="0" fontId="11" fillId="45" borderId="12" xfId="0" applyFont="1" applyFill="1" applyBorder="1" applyAlignment="1" applyProtection="1">
      <alignment horizontal="justify" vertical="center" wrapText="1"/>
      <protection/>
    </xf>
    <xf numFmtId="0" fontId="10" fillId="34" borderId="12" xfId="0" applyFont="1" applyFill="1" applyBorder="1" applyAlignment="1" applyProtection="1">
      <alignment horizontal="center" vertical="center"/>
      <protection/>
    </xf>
    <xf numFmtId="9" fontId="2" fillId="34" borderId="12" xfId="0" applyNumberFormat="1" applyFont="1" applyFill="1" applyBorder="1" applyAlignment="1" applyProtection="1">
      <alignment horizontal="center" vertical="center" wrapText="1"/>
      <protection/>
    </xf>
    <xf numFmtId="0" fontId="6" fillId="34" borderId="12" xfId="0" applyFont="1" applyFill="1" applyBorder="1" applyAlignment="1" applyProtection="1">
      <alignment horizontal="center" vertical="center" wrapText="1"/>
      <protection/>
    </xf>
    <xf numFmtId="0" fontId="10" fillId="34" borderId="12" xfId="0" applyFont="1" applyFill="1" applyBorder="1" applyAlignment="1" applyProtection="1">
      <alignment horizontal="justify" vertical="center" wrapText="1"/>
      <protection/>
    </xf>
    <xf numFmtId="9" fontId="10" fillId="34" borderId="12" xfId="0" applyNumberFormat="1" applyFont="1" applyFill="1" applyBorder="1" applyAlignment="1" applyProtection="1">
      <alignment horizontal="center" vertical="center" wrapText="1"/>
      <protection/>
    </xf>
    <xf numFmtId="0" fontId="10" fillId="35" borderId="12" xfId="0" applyFont="1" applyFill="1" applyBorder="1" applyAlignment="1" applyProtection="1">
      <alignment horizontal="center" vertical="center"/>
      <protection/>
    </xf>
    <xf numFmtId="9" fontId="10" fillId="35" borderId="12" xfId="0" applyNumberFormat="1" applyFont="1" applyFill="1" applyBorder="1" applyAlignment="1" applyProtection="1">
      <alignment horizontal="center" vertical="center" wrapText="1"/>
      <protection/>
    </xf>
    <xf numFmtId="0" fontId="6" fillId="35" borderId="12" xfId="0" applyFont="1" applyFill="1" applyBorder="1" applyAlignment="1" applyProtection="1">
      <alignment horizontal="center" vertical="center" wrapText="1"/>
      <protection/>
    </xf>
    <xf numFmtId="0" fontId="10" fillId="35" borderId="12" xfId="0" applyFont="1" applyFill="1" applyBorder="1" applyAlignment="1" applyProtection="1">
      <alignment horizontal="justify" vertical="center" wrapText="1"/>
      <protection/>
    </xf>
    <xf numFmtId="0" fontId="10" fillId="37" borderId="12" xfId="0" applyFont="1" applyFill="1" applyBorder="1" applyAlignment="1" applyProtection="1">
      <alignment horizontal="center" vertical="center"/>
      <protection/>
    </xf>
    <xf numFmtId="9" fontId="10" fillId="37" borderId="12" xfId="0" applyNumberFormat="1" applyFont="1" applyFill="1" applyBorder="1" applyAlignment="1" applyProtection="1">
      <alignment horizontal="center" vertical="center" wrapText="1"/>
      <protection/>
    </xf>
    <xf numFmtId="0" fontId="6" fillId="37" borderId="12" xfId="0" applyFont="1" applyFill="1" applyBorder="1" applyAlignment="1" applyProtection="1">
      <alignment horizontal="center" vertical="center" wrapText="1"/>
      <protection/>
    </xf>
    <xf numFmtId="0" fontId="10" fillId="37" borderId="12" xfId="0" applyFont="1" applyFill="1" applyBorder="1" applyAlignment="1" applyProtection="1">
      <alignment horizontal="justify" vertical="center" wrapText="1"/>
      <protection/>
    </xf>
    <xf numFmtId="0" fontId="10" fillId="46" borderId="12" xfId="0" applyFont="1" applyFill="1" applyBorder="1" applyAlignment="1" applyProtection="1">
      <alignment horizontal="center" vertical="center"/>
      <protection/>
    </xf>
    <xf numFmtId="9" fontId="10" fillId="46" borderId="12" xfId="0" applyNumberFormat="1" applyFont="1" applyFill="1" applyBorder="1" applyAlignment="1" applyProtection="1">
      <alignment horizontal="center" vertical="center" wrapText="1"/>
      <protection/>
    </xf>
    <xf numFmtId="0" fontId="6" fillId="46" borderId="12" xfId="0" applyFont="1" applyFill="1" applyBorder="1" applyAlignment="1" applyProtection="1">
      <alignment horizontal="center" vertical="center" wrapText="1"/>
      <protection/>
    </xf>
    <xf numFmtId="0" fontId="10" fillId="46" borderId="12" xfId="0" applyFont="1" applyFill="1" applyBorder="1" applyAlignment="1" applyProtection="1">
      <alignment horizontal="justify" vertical="center" wrapText="1"/>
      <protection/>
    </xf>
    <xf numFmtId="0" fontId="10" fillId="38" borderId="12" xfId="0" applyFont="1" applyFill="1" applyBorder="1" applyAlignment="1" applyProtection="1">
      <alignment horizontal="center" vertical="center"/>
      <protection/>
    </xf>
    <xf numFmtId="9" fontId="10" fillId="38" borderId="12" xfId="0" applyNumberFormat="1" applyFont="1" applyFill="1" applyBorder="1" applyAlignment="1" applyProtection="1">
      <alignment horizontal="center" vertical="center" wrapText="1"/>
      <protection/>
    </xf>
    <xf numFmtId="0" fontId="6" fillId="38" borderId="12" xfId="0" applyFont="1" applyFill="1" applyBorder="1" applyAlignment="1" applyProtection="1">
      <alignment horizontal="center" vertical="center" wrapText="1"/>
      <protection/>
    </xf>
    <xf numFmtId="0" fontId="10" fillId="38" borderId="12" xfId="0" applyFont="1" applyFill="1" applyBorder="1" applyAlignment="1" applyProtection="1">
      <alignment horizontal="justify" vertical="center" wrapText="1"/>
      <protection/>
    </xf>
    <xf numFmtId="0" fontId="10" fillId="47" borderId="12" xfId="0" applyFont="1" applyFill="1" applyBorder="1" applyAlignment="1" applyProtection="1">
      <alignment horizontal="center" vertical="center"/>
      <protection/>
    </xf>
    <xf numFmtId="9" fontId="10" fillId="47" borderId="12" xfId="0" applyNumberFormat="1" applyFont="1" applyFill="1" applyBorder="1" applyAlignment="1" applyProtection="1">
      <alignment horizontal="center" vertical="center" wrapText="1"/>
      <protection/>
    </xf>
    <xf numFmtId="0" fontId="6" fillId="47" borderId="12" xfId="0" applyFont="1" applyFill="1" applyBorder="1" applyAlignment="1" applyProtection="1">
      <alignment horizontal="center" vertical="center" wrapText="1"/>
      <protection/>
    </xf>
    <xf numFmtId="0" fontId="10" fillId="47" borderId="12" xfId="0" applyFont="1" applyFill="1" applyBorder="1" applyAlignment="1" applyProtection="1">
      <alignment horizontal="justify" vertical="center" wrapText="1"/>
      <protection/>
    </xf>
    <xf numFmtId="0" fontId="10" fillId="39" borderId="12" xfId="0" applyFont="1" applyFill="1" applyBorder="1" applyAlignment="1" applyProtection="1">
      <alignment horizontal="center" vertical="center"/>
      <protection/>
    </xf>
    <xf numFmtId="9" fontId="10" fillId="39" borderId="12" xfId="0" applyNumberFormat="1" applyFont="1" applyFill="1" applyBorder="1" applyAlignment="1" applyProtection="1">
      <alignment horizontal="center" vertical="center" wrapText="1"/>
      <protection/>
    </xf>
    <xf numFmtId="0" fontId="6" fillId="39" borderId="12" xfId="0" applyFont="1" applyFill="1" applyBorder="1" applyAlignment="1" applyProtection="1">
      <alignment horizontal="center" vertical="center" wrapText="1"/>
      <protection/>
    </xf>
    <xf numFmtId="0" fontId="10" fillId="39" borderId="12" xfId="0" applyFont="1" applyFill="1" applyBorder="1" applyAlignment="1" applyProtection="1">
      <alignment horizontal="justify" vertical="center" wrapText="1"/>
      <protection/>
    </xf>
    <xf numFmtId="0" fontId="10" fillId="48" borderId="12" xfId="0" applyFont="1" applyFill="1" applyBorder="1" applyAlignment="1" applyProtection="1">
      <alignment horizontal="center" vertical="center"/>
      <protection/>
    </xf>
    <xf numFmtId="9" fontId="10" fillId="48" borderId="12" xfId="0" applyNumberFormat="1" applyFont="1" applyFill="1" applyBorder="1" applyAlignment="1" applyProtection="1">
      <alignment horizontal="center" vertical="center" wrapText="1"/>
      <protection/>
    </xf>
    <xf numFmtId="0" fontId="6" fillId="48" borderId="12" xfId="0" applyFont="1" applyFill="1" applyBorder="1" applyAlignment="1" applyProtection="1">
      <alignment horizontal="center" vertical="center" wrapText="1"/>
      <protection/>
    </xf>
    <xf numFmtId="0" fontId="10" fillId="48" borderId="12" xfId="0" applyFont="1" applyFill="1" applyBorder="1" applyAlignment="1" applyProtection="1">
      <alignment horizontal="justify" vertical="center" wrapText="1"/>
      <protection/>
    </xf>
    <xf numFmtId="0" fontId="10" fillId="29" borderId="12" xfId="0" applyFont="1" applyFill="1" applyBorder="1" applyAlignment="1" applyProtection="1">
      <alignment horizontal="center" vertical="center"/>
      <protection/>
    </xf>
    <xf numFmtId="9" fontId="10" fillId="29" borderId="12" xfId="0" applyNumberFormat="1" applyFont="1" applyFill="1" applyBorder="1" applyAlignment="1" applyProtection="1">
      <alignment horizontal="center" vertical="center" wrapText="1"/>
      <protection/>
    </xf>
    <xf numFmtId="0" fontId="6" fillId="29" borderId="12" xfId="0" applyFont="1" applyFill="1" applyBorder="1" applyAlignment="1" applyProtection="1">
      <alignment horizontal="center" vertical="center" wrapText="1"/>
      <protection/>
    </xf>
    <xf numFmtId="0" fontId="10" fillId="29" borderId="12" xfId="0" applyFont="1" applyFill="1" applyBorder="1" applyAlignment="1" applyProtection="1">
      <alignment horizontal="justify" vertical="center" wrapText="1"/>
      <protection/>
    </xf>
    <xf numFmtId="0" fontId="10" fillId="41" borderId="12" xfId="0" applyFont="1" applyFill="1" applyBorder="1" applyAlignment="1" applyProtection="1">
      <alignment horizontal="center" vertical="center"/>
      <protection/>
    </xf>
    <xf numFmtId="9" fontId="10" fillId="41" borderId="12" xfId="0" applyNumberFormat="1" applyFont="1" applyFill="1" applyBorder="1" applyAlignment="1" applyProtection="1">
      <alignment horizontal="center" vertical="center" wrapText="1"/>
      <protection/>
    </xf>
    <xf numFmtId="0" fontId="6" fillId="41" borderId="12" xfId="0" applyFont="1" applyFill="1" applyBorder="1" applyAlignment="1" applyProtection="1">
      <alignment horizontal="center" vertical="center" wrapText="1"/>
      <protection/>
    </xf>
    <xf numFmtId="0" fontId="10" fillId="41" borderId="12" xfId="0" applyFont="1" applyFill="1" applyBorder="1" applyAlignment="1" applyProtection="1">
      <alignment horizontal="justify" vertical="center" wrapText="1"/>
      <protection/>
    </xf>
    <xf numFmtId="0" fontId="10" fillId="40" borderId="12" xfId="0" applyFont="1" applyFill="1" applyBorder="1" applyAlignment="1" applyProtection="1">
      <alignment horizontal="center" vertical="center"/>
      <protection/>
    </xf>
    <xf numFmtId="9" fontId="10" fillId="40" borderId="12" xfId="0" applyNumberFormat="1" applyFont="1" applyFill="1" applyBorder="1" applyAlignment="1" applyProtection="1">
      <alignment horizontal="center" vertical="center" wrapText="1"/>
      <protection/>
    </xf>
    <xf numFmtId="0" fontId="6" fillId="40" borderId="12" xfId="0" applyFont="1" applyFill="1" applyBorder="1" applyAlignment="1" applyProtection="1">
      <alignment horizontal="center" vertical="center" wrapText="1"/>
      <protection/>
    </xf>
    <xf numFmtId="0" fontId="10" fillId="40" borderId="12" xfId="0" applyFont="1" applyFill="1" applyBorder="1" applyAlignment="1" applyProtection="1">
      <alignment horizontal="justify" vertical="center" wrapText="1"/>
      <protection/>
    </xf>
    <xf numFmtId="0" fontId="10" fillId="42" borderId="12" xfId="0" applyFont="1" applyFill="1" applyBorder="1" applyAlignment="1" applyProtection="1">
      <alignment horizontal="center" vertical="center"/>
      <protection/>
    </xf>
    <xf numFmtId="9" fontId="10" fillId="42" borderId="12" xfId="0" applyNumberFormat="1" applyFont="1" applyFill="1" applyBorder="1" applyAlignment="1" applyProtection="1">
      <alignment horizontal="center" vertical="center" wrapText="1"/>
      <protection/>
    </xf>
    <xf numFmtId="0" fontId="6" fillId="42" borderId="12" xfId="0" applyFont="1" applyFill="1" applyBorder="1" applyAlignment="1" applyProtection="1">
      <alignment horizontal="center" vertical="center" wrapText="1"/>
      <protection/>
    </xf>
    <xf numFmtId="0" fontId="10" fillId="42" borderId="12" xfId="0" applyFont="1" applyFill="1" applyBorder="1" applyAlignment="1" applyProtection="1">
      <alignment horizontal="justify" vertical="center" wrapText="1"/>
      <protection/>
    </xf>
    <xf numFmtId="0" fontId="10" fillId="49" borderId="12" xfId="0" applyFont="1" applyFill="1" applyBorder="1" applyAlignment="1" applyProtection="1">
      <alignment horizontal="center" vertical="center"/>
      <protection/>
    </xf>
    <xf numFmtId="9" fontId="10" fillId="49" borderId="12" xfId="0" applyNumberFormat="1" applyFont="1" applyFill="1" applyBorder="1" applyAlignment="1" applyProtection="1">
      <alignment horizontal="center" vertical="center" wrapText="1"/>
      <protection/>
    </xf>
    <xf numFmtId="0" fontId="6" fillId="49" borderId="12" xfId="0" applyFont="1" applyFill="1" applyBorder="1" applyAlignment="1" applyProtection="1">
      <alignment horizontal="center" vertical="center" wrapText="1"/>
      <protection/>
    </xf>
    <xf numFmtId="0" fontId="10" fillId="49" borderId="12" xfId="0" applyFont="1" applyFill="1" applyBorder="1" applyAlignment="1" applyProtection="1">
      <alignment horizontal="justify" vertical="center" wrapText="1"/>
      <protection/>
    </xf>
    <xf numFmtId="9" fontId="2" fillId="44" borderId="11" xfId="0" applyNumberFormat="1" applyFont="1" applyFill="1" applyBorder="1" applyAlignment="1" applyProtection="1">
      <alignment horizontal="center" vertical="center" wrapText="1"/>
      <protection locked="0"/>
    </xf>
    <xf numFmtId="0" fontId="2" fillId="39" borderId="11" xfId="0" applyFont="1" applyFill="1" applyBorder="1" applyAlignment="1" applyProtection="1">
      <alignment vertical="center" wrapText="1"/>
      <protection locked="0"/>
    </xf>
    <xf numFmtId="0" fontId="6" fillId="39" borderId="11" xfId="0" applyFont="1" applyFill="1" applyBorder="1" applyAlignment="1" applyProtection="1">
      <alignment horizontal="center" vertical="center" wrapText="1"/>
      <protection locked="0"/>
    </xf>
    <xf numFmtId="9" fontId="2" fillId="34" borderId="11" xfId="0" applyNumberFormat="1" applyFont="1" applyFill="1" applyBorder="1" applyAlignment="1" applyProtection="1">
      <alignment horizontal="center" vertical="center" wrapText="1"/>
      <protection locked="0"/>
    </xf>
    <xf numFmtId="0" fontId="6" fillId="34" borderId="11" xfId="0" applyFont="1" applyFill="1" applyBorder="1" applyAlignment="1" applyProtection="1">
      <alignment horizontal="center" vertical="center" wrapText="1"/>
      <protection locked="0"/>
    </xf>
    <xf numFmtId="0" fontId="2" fillId="50" borderId="11" xfId="0" applyFont="1" applyFill="1" applyBorder="1" applyAlignment="1" applyProtection="1">
      <alignment horizontal="center" vertical="center" wrapText="1"/>
      <protection/>
    </xf>
    <xf numFmtId="0" fontId="10" fillId="49" borderId="14" xfId="0" applyFont="1" applyFill="1" applyBorder="1" applyAlignment="1" applyProtection="1">
      <alignment horizontal="center" vertical="center"/>
      <protection/>
    </xf>
    <xf numFmtId="9" fontId="2" fillId="50" borderId="11" xfId="0" applyNumberFormat="1" applyFont="1" applyFill="1" applyBorder="1" applyAlignment="1" applyProtection="1">
      <alignment horizontal="justify" vertical="center" wrapText="1"/>
      <protection locked="0"/>
    </xf>
    <xf numFmtId="9" fontId="2" fillId="50" borderId="11" xfId="0" applyNumberFormat="1" applyFont="1" applyFill="1" applyBorder="1" applyAlignment="1" applyProtection="1">
      <alignment horizontal="center" vertical="center" wrapText="1"/>
      <protection locked="0"/>
    </xf>
    <xf numFmtId="0" fontId="6" fillId="50" borderId="11" xfId="0" applyFont="1" applyFill="1" applyBorder="1" applyAlignment="1" applyProtection="1">
      <alignment horizontal="center" vertical="center" wrapText="1"/>
      <protection locked="0"/>
    </xf>
    <xf numFmtId="9" fontId="2" fillId="50" borderId="11" xfId="0" applyNumberFormat="1" applyFont="1" applyFill="1" applyBorder="1" applyAlignment="1" applyProtection="1">
      <alignment horizontal="center" vertical="center" wrapText="1"/>
      <protection/>
    </xf>
    <xf numFmtId="0" fontId="6" fillId="50" borderId="11" xfId="0" applyFont="1" applyFill="1" applyBorder="1" applyAlignment="1" applyProtection="1">
      <alignment horizontal="center" vertical="center" wrapText="1"/>
      <protection/>
    </xf>
    <xf numFmtId="9" fontId="6" fillId="50" borderId="11" xfId="0" applyNumberFormat="1" applyFont="1" applyFill="1" applyBorder="1" applyAlignment="1" applyProtection="1">
      <alignment horizontal="center" vertical="center" wrapText="1"/>
      <protection/>
    </xf>
    <xf numFmtId="0" fontId="10" fillId="34" borderId="14" xfId="0" applyFont="1" applyFill="1" applyBorder="1" applyAlignment="1" applyProtection="1">
      <alignment horizontal="center" vertical="center"/>
      <protection/>
    </xf>
    <xf numFmtId="0" fontId="10" fillId="35" borderId="14" xfId="0" applyFont="1" applyFill="1" applyBorder="1" applyAlignment="1" applyProtection="1">
      <alignment horizontal="center" vertical="center"/>
      <protection/>
    </xf>
    <xf numFmtId="0" fontId="10" fillId="37" borderId="14" xfId="0" applyFont="1" applyFill="1" applyBorder="1" applyAlignment="1" applyProtection="1">
      <alignment horizontal="center" vertical="center"/>
      <protection/>
    </xf>
    <xf numFmtId="0" fontId="10" fillId="46" borderId="14" xfId="0" applyFont="1" applyFill="1" applyBorder="1" applyAlignment="1" applyProtection="1">
      <alignment horizontal="center" vertical="center"/>
      <protection/>
    </xf>
    <xf numFmtId="0" fontId="10" fillId="38" borderId="14" xfId="0" applyFont="1" applyFill="1" applyBorder="1" applyAlignment="1" applyProtection="1">
      <alignment horizontal="center" vertical="center"/>
      <protection/>
    </xf>
    <xf numFmtId="0" fontId="10" fillId="47" borderId="14" xfId="0" applyFont="1" applyFill="1" applyBorder="1" applyAlignment="1" applyProtection="1">
      <alignment horizontal="center" vertical="center"/>
      <protection/>
    </xf>
    <xf numFmtId="0" fontId="10" fillId="39" borderId="14" xfId="0" applyFont="1" applyFill="1" applyBorder="1" applyAlignment="1" applyProtection="1">
      <alignment horizontal="center" vertical="center"/>
      <protection/>
    </xf>
    <xf numFmtId="0" fontId="10" fillId="48" borderId="14" xfId="0" applyFont="1" applyFill="1" applyBorder="1" applyAlignment="1" applyProtection="1">
      <alignment horizontal="center" vertical="center"/>
      <protection/>
    </xf>
    <xf numFmtId="0" fontId="10" fillId="29" borderId="14" xfId="0" applyFont="1" applyFill="1" applyBorder="1" applyAlignment="1" applyProtection="1">
      <alignment horizontal="center" vertical="center"/>
      <protection/>
    </xf>
    <xf numFmtId="0" fontId="10" fillId="41" borderId="14" xfId="0" applyFont="1" applyFill="1" applyBorder="1" applyAlignment="1" applyProtection="1">
      <alignment horizontal="center" vertical="center"/>
      <protection/>
    </xf>
    <xf numFmtId="0" fontId="10" fillId="40" borderId="14" xfId="0" applyFont="1" applyFill="1" applyBorder="1" applyAlignment="1" applyProtection="1">
      <alignment horizontal="center" vertical="center"/>
      <protection/>
    </xf>
    <xf numFmtId="0" fontId="10" fillId="42" borderId="14" xfId="0" applyFont="1" applyFill="1" applyBorder="1" applyAlignment="1" applyProtection="1">
      <alignment horizontal="center" vertical="center"/>
      <protection/>
    </xf>
    <xf numFmtId="0" fontId="82" fillId="47" borderId="15" xfId="0" applyFont="1" applyFill="1" applyBorder="1" applyAlignment="1" applyProtection="1">
      <alignment horizontal="center" vertical="center" wrapText="1"/>
      <protection/>
    </xf>
    <xf numFmtId="0" fontId="80" fillId="47" borderId="15" xfId="0" applyFont="1" applyFill="1" applyBorder="1" applyAlignment="1" applyProtection="1">
      <alignment horizontal="center" vertical="center" wrapText="1"/>
      <protection/>
    </xf>
    <xf numFmtId="0" fontId="84" fillId="51" borderId="15" xfId="0" applyFont="1" applyFill="1" applyBorder="1" applyAlignment="1" applyProtection="1">
      <alignment horizontal="center" vertical="center" textRotation="90" wrapText="1"/>
      <protection/>
    </xf>
    <xf numFmtId="0" fontId="80" fillId="52" borderId="15" xfId="0" applyFont="1" applyFill="1" applyBorder="1" applyAlignment="1" applyProtection="1">
      <alignment horizontal="center" vertical="center" textRotation="90" wrapText="1"/>
      <protection/>
    </xf>
    <xf numFmtId="0" fontId="80" fillId="53" borderId="15" xfId="0" applyFont="1" applyFill="1" applyBorder="1" applyAlignment="1" applyProtection="1">
      <alignment horizontal="center" vertical="center" textRotation="90" wrapText="1"/>
      <protection/>
    </xf>
    <xf numFmtId="0" fontId="80" fillId="54" borderId="15" xfId="0" applyFont="1" applyFill="1" applyBorder="1" applyAlignment="1" applyProtection="1">
      <alignment horizontal="center" vertical="center" textRotation="90" wrapText="1"/>
      <protection/>
    </xf>
    <xf numFmtId="9" fontId="2" fillId="34" borderId="11" xfId="0" applyNumberFormat="1" applyFont="1" applyFill="1" applyBorder="1" applyAlignment="1" applyProtection="1">
      <alignment horizontal="justify" vertical="center" wrapText="1"/>
      <protection locked="0"/>
    </xf>
    <xf numFmtId="9" fontId="4" fillId="34" borderId="11" xfId="0" applyNumberFormat="1" applyFont="1" applyFill="1" applyBorder="1" applyAlignment="1" applyProtection="1">
      <alignment horizontal="justify" vertical="center" wrapText="1"/>
      <protection locked="0"/>
    </xf>
    <xf numFmtId="9" fontId="2" fillId="35" borderId="11" xfId="0" applyNumberFormat="1" applyFont="1" applyFill="1" applyBorder="1" applyAlignment="1" applyProtection="1">
      <alignment horizontal="center" vertical="center" wrapText="1"/>
      <protection locked="0"/>
    </xf>
    <xf numFmtId="0" fontId="6" fillId="35" borderId="11" xfId="0" applyFont="1" applyFill="1" applyBorder="1" applyAlignment="1" applyProtection="1">
      <alignment horizontal="center" vertical="center" wrapText="1"/>
      <protection locked="0"/>
    </xf>
    <xf numFmtId="9" fontId="2" fillId="35" borderId="11" xfId="0" applyNumberFormat="1" applyFont="1" applyFill="1" applyBorder="1" applyAlignment="1" applyProtection="1">
      <alignment horizontal="justify" vertical="center" wrapText="1"/>
      <protection locked="0"/>
    </xf>
    <xf numFmtId="0" fontId="2" fillId="37" borderId="11" xfId="0" applyFont="1" applyFill="1" applyBorder="1" applyAlignment="1" applyProtection="1">
      <alignment horizontal="center" vertical="center"/>
      <protection locked="0"/>
    </xf>
    <xf numFmtId="0" fontId="6" fillId="37" borderId="11" xfId="0" applyFont="1" applyFill="1" applyBorder="1" applyAlignment="1" applyProtection="1">
      <alignment horizontal="center" vertical="center" wrapText="1"/>
      <protection locked="0"/>
    </xf>
    <xf numFmtId="9" fontId="2" fillId="37" borderId="11" xfId="0" applyNumberFormat="1" applyFont="1" applyFill="1" applyBorder="1" applyAlignment="1" applyProtection="1">
      <alignment horizontal="justify" vertical="center" wrapText="1"/>
      <protection locked="0"/>
    </xf>
    <xf numFmtId="0" fontId="6" fillId="44" borderId="11" xfId="0" applyFont="1" applyFill="1" applyBorder="1" applyAlignment="1" applyProtection="1">
      <alignment horizontal="center" vertical="center" wrapText="1"/>
      <protection locked="0"/>
    </xf>
    <xf numFmtId="9" fontId="2" fillId="44" borderId="11" xfId="0" applyNumberFormat="1" applyFont="1" applyFill="1" applyBorder="1" applyAlignment="1" applyProtection="1">
      <alignment horizontal="justify" vertical="center" wrapText="1"/>
      <protection locked="0"/>
    </xf>
    <xf numFmtId="0" fontId="2" fillId="38" borderId="11" xfId="0" applyFont="1" applyFill="1" applyBorder="1" applyAlignment="1" applyProtection="1">
      <alignment horizontal="center" vertical="center"/>
      <protection locked="0"/>
    </xf>
    <xf numFmtId="9" fontId="2" fillId="38" borderId="11" xfId="0" applyNumberFormat="1" applyFont="1" applyFill="1" applyBorder="1" applyAlignment="1" applyProtection="1">
      <alignment horizontal="center" vertical="center" wrapText="1"/>
      <protection locked="0"/>
    </xf>
    <xf numFmtId="0" fontId="6" fillId="38" borderId="11" xfId="0" applyFont="1" applyFill="1" applyBorder="1" applyAlignment="1" applyProtection="1">
      <alignment horizontal="center" vertical="center" wrapText="1"/>
      <protection locked="0"/>
    </xf>
    <xf numFmtId="9" fontId="2" fillId="38" borderId="11" xfId="0" applyNumberFormat="1" applyFont="1" applyFill="1" applyBorder="1" applyAlignment="1" applyProtection="1">
      <alignment horizontal="justify" vertical="center" wrapText="1"/>
      <protection locked="0"/>
    </xf>
    <xf numFmtId="9" fontId="2" fillId="32" borderId="11" xfId="0" applyNumberFormat="1" applyFont="1" applyFill="1" applyBorder="1" applyAlignment="1" applyProtection="1">
      <alignment horizontal="center" vertical="center" wrapText="1"/>
      <protection locked="0"/>
    </xf>
    <xf numFmtId="0" fontId="6" fillId="32" borderId="11" xfId="0" applyFont="1" applyFill="1" applyBorder="1" applyAlignment="1" applyProtection="1">
      <alignment horizontal="center" vertical="center" wrapText="1"/>
      <protection locked="0"/>
    </xf>
    <xf numFmtId="9" fontId="2" fillId="39" borderId="11" xfId="0" applyNumberFormat="1" applyFont="1" applyFill="1" applyBorder="1" applyAlignment="1" applyProtection="1">
      <alignment horizontal="justify" vertical="center" wrapText="1"/>
      <protection locked="0"/>
    </xf>
    <xf numFmtId="9" fontId="2" fillId="33" borderId="11" xfId="0" applyNumberFormat="1" applyFont="1" applyFill="1" applyBorder="1" applyAlignment="1" applyProtection="1">
      <alignment horizontal="center" vertical="center" wrapText="1"/>
      <protection locked="0"/>
    </xf>
    <xf numFmtId="0" fontId="6" fillId="33" borderId="11" xfId="0" applyFont="1" applyFill="1" applyBorder="1" applyAlignment="1" applyProtection="1">
      <alignment horizontal="center" vertical="center" wrapText="1"/>
      <protection locked="0"/>
    </xf>
    <xf numFmtId="9" fontId="2" fillId="33" borderId="11" xfId="0" applyNumberFormat="1" applyFont="1" applyFill="1" applyBorder="1" applyAlignment="1" applyProtection="1">
      <alignment horizontal="justify" vertical="center" wrapText="1"/>
      <protection locked="0"/>
    </xf>
    <xf numFmtId="0" fontId="2" fillId="29" borderId="11" xfId="0" applyFont="1" applyFill="1" applyBorder="1" applyAlignment="1" applyProtection="1">
      <alignment horizontal="center" vertical="center"/>
      <protection locked="0"/>
    </xf>
    <xf numFmtId="9" fontId="2" fillId="29" borderId="11" xfId="0" applyNumberFormat="1" applyFont="1" applyFill="1" applyBorder="1" applyAlignment="1" applyProtection="1">
      <alignment horizontal="center" vertical="center" wrapText="1"/>
      <protection locked="0"/>
    </xf>
    <xf numFmtId="0" fontId="6" fillId="29" borderId="11" xfId="0" applyFont="1" applyFill="1" applyBorder="1" applyAlignment="1" applyProtection="1">
      <alignment horizontal="center" vertical="center" wrapText="1"/>
      <protection locked="0"/>
    </xf>
    <xf numFmtId="9" fontId="2" fillId="29" borderId="11" xfId="0" applyNumberFormat="1" applyFont="1" applyFill="1" applyBorder="1" applyAlignment="1" applyProtection="1">
      <alignment horizontal="justify" vertical="center" wrapText="1"/>
      <protection locked="0"/>
    </xf>
    <xf numFmtId="9" fontId="2" fillId="41" borderId="11" xfId="0" applyNumberFormat="1" applyFont="1" applyFill="1" applyBorder="1" applyAlignment="1" applyProtection="1">
      <alignment horizontal="center" vertical="center" wrapText="1"/>
      <protection locked="0"/>
    </xf>
    <xf numFmtId="0" fontId="6" fillId="41" borderId="11" xfId="0" applyFont="1" applyFill="1" applyBorder="1" applyAlignment="1" applyProtection="1">
      <alignment horizontal="center" vertical="center" wrapText="1"/>
      <protection locked="0"/>
    </xf>
    <xf numFmtId="9" fontId="2" fillId="41" borderId="11" xfId="0" applyNumberFormat="1" applyFont="1" applyFill="1" applyBorder="1" applyAlignment="1" applyProtection="1">
      <alignment horizontal="justify" vertical="center" wrapText="1"/>
      <protection locked="0"/>
    </xf>
    <xf numFmtId="9" fontId="2" fillId="40" borderId="11" xfId="0" applyNumberFormat="1" applyFont="1" applyFill="1" applyBorder="1" applyAlignment="1" applyProtection="1">
      <alignment horizontal="center" vertical="center" wrapText="1"/>
      <protection locked="0"/>
    </xf>
    <xf numFmtId="0" fontId="6" fillId="40" borderId="11" xfId="0" applyFont="1" applyFill="1" applyBorder="1" applyAlignment="1" applyProtection="1">
      <alignment horizontal="center" vertical="center" wrapText="1"/>
      <protection locked="0"/>
    </xf>
    <xf numFmtId="9" fontId="2" fillId="40" borderId="11" xfId="0" applyNumberFormat="1" applyFont="1" applyFill="1" applyBorder="1" applyAlignment="1" applyProtection="1">
      <alignment horizontal="justify" vertical="center" wrapText="1"/>
      <protection locked="0"/>
    </xf>
    <xf numFmtId="9" fontId="2" fillId="42" borderId="11" xfId="0" applyNumberFormat="1" applyFont="1" applyFill="1" applyBorder="1" applyAlignment="1" applyProtection="1">
      <alignment horizontal="center" vertical="center" wrapText="1"/>
      <protection locked="0"/>
    </xf>
    <xf numFmtId="0" fontId="6" fillId="42" borderId="11" xfId="0" applyFont="1" applyFill="1" applyBorder="1" applyAlignment="1" applyProtection="1">
      <alignment horizontal="center" vertical="center" wrapText="1"/>
      <protection locked="0"/>
    </xf>
    <xf numFmtId="9" fontId="2" fillId="42" borderId="11" xfId="0" applyNumberFormat="1" applyFont="1" applyFill="1" applyBorder="1" applyAlignment="1" applyProtection="1">
      <alignment horizontal="justify" vertical="center" wrapText="1"/>
      <protection locked="0"/>
    </xf>
    <xf numFmtId="9" fontId="2" fillId="39" borderId="15" xfId="56" applyFont="1" applyFill="1" applyBorder="1" applyAlignment="1" applyProtection="1">
      <alignment vertical="center" wrapText="1"/>
      <protection/>
    </xf>
    <xf numFmtId="0" fontId="2" fillId="39" borderId="15" xfId="0" applyFont="1" applyFill="1" applyBorder="1" applyAlignment="1" applyProtection="1">
      <alignment vertical="center" wrapText="1"/>
      <protection/>
    </xf>
    <xf numFmtId="0" fontId="2" fillId="39" borderId="15" xfId="0" applyFont="1" applyFill="1" applyBorder="1" applyAlignment="1" applyProtection="1">
      <alignment vertical="center" wrapText="1"/>
      <protection locked="0"/>
    </xf>
    <xf numFmtId="0" fontId="6" fillId="39" borderId="15" xfId="0" applyFont="1" applyFill="1" applyBorder="1" applyAlignment="1" applyProtection="1">
      <alignment vertical="center" wrapText="1"/>
      <protection locked="0"/>
    </xf>
    <xf numFmtId="9" fontId="6" fillId="33" borderId="11" xfId="0" applyNumberFormat="1" applyFont="1" applyFill="1" applyBorder="1" applyAlignment="1" applyProtection="1">
      <alignment horizontal="center" vertical="center" wrapText="1"/>
      <protection/>
    </xf>
    <xf numFmtId="14" fontId="7" fillId="0" borderId="0" xfId="0" applyNumberFormat="1" applyFont="1" applyFill="1" applyBorder="1" applyAlignment="1" applyProtection="1">
      <alignment horizontal="left" vertical="center" wrapText="1"/>
      <protection/>
    </xf>
    <xf numFmtId="0" fontId="77" fillId="50" borderId="11" xfId="0" applyFont="1" applyFill="1" applyBorder="1" applyAlignment="1" applyProtection="1">
      <alignment/>
      <protection locked="0"/>
    </xf>
    <xf numFmtId="0" fontId="6" fillId="41" borderId="11" xfId="0" applyFont="1" applyFill="1" applyBorder="1" applyAlignment="1" applyProtection="1">
      <alignment horizontal="center" vertical="center" wrapText="1"/>
      <protection/>
    </xf>
    <xf numFmtId="0" fontId="2" fillId="32" borderId="11" xfId="0" applyFont="1" applyFill="1" applyBorder="1" applyAlignment="1" applyProtection="1">
      <alignment horizontal="center" vertical="center"/>
      <protection locked="0"/>
    </xf>
    <xf numFmtId="0" fontId="2" fillId="40" borderId="11" xfId="0" applyFont="1" applyFill="1" applyBorder="1" applyAlignment="1" applyProtection="1">
      <alignment horizontal="center" vertical="center"/>
      <protection locked="0"/>
    </xf>
    <xf numFmtId="0" fontId="2" fillId="41" borderId="11" xfId="0" applyFont="1" applyFill="1" applyBorder="1" applyAlignment="1" applyProtection="1">
      <alignment horizontal="center" vertical="center"/>
      <protection locked="0"/>
    </xf>
    <xf numFmtId="0" fontId="2" fillId="34" borderId="11" xfId="0" applyFont="1" applyFill="1" applyBorder="1" applyAlignment="1" applyProtection="1">
      <alignment horizontal="center" vertical="center"/>
      <protection locked="0"/>
    </xf>
    <xf numFmtId="0" fontId="2" fillId="35" borderId="11" xfId="0" applyFont="1" applyFill="1" applyBorder="1" applyAlignment="1" applyProtection="1">
      <alignment horizontal="center" vertical="center"/>
      <protection locked="0"/>
    </xf>
    <xf numFmtId="0" fontId="2" fillId="43" borderId="11" xfId="0" applyFont="1" applyFill="1" applyBorder="1" applyAlignment="1" applyProtection="1">
      <alignment horizontal="center" vertical="center" wrapText="1"/>
      <protection locked="0"/>
    </xf>
    <xf numFmtId="0" fontId="2" fillId="42" borderId="11" xfId="0" applyFont="1" applyFill="1" applyBorder="1" applyAlignment="1" applyProtection="1">
      <alignment horizontal="center" vertical="center" wrapText="1"/>
      <protection/>
    </xf>
    <xf numFmtId="9" fontId="2" fillId="44" borderId="11" xfId="0" applyNumberFormat="1" applyFont="1" applyFill="1" applyBorder="1" applyAlignment="1" applyProtection="1">
      <alignment horizontal="center" vertical="center" wrapText="1"/>
      <protection locked="0"/>
    </xf>
    <xf numFmtId="0" fontId="2" fillId="37" borderId="11" xfId="0" applyFont="1" applyFill="1" applyBorder="1" applyAlignment="1" applyProtection="1">
      <alignment horizontal="center" vertical="center"/>
      <protection locked="0"/>
    </xf>
    <xf numFmtId="0" fontId="85" fillId="37" borderId="11" xfId="0" applyFont="1" applyFill="1" applyBorder="1" applyAlignment="1" applyProtection="1">
      <alignment horizontal="center" vertical="center"/>
      <protection locked="0"/>
    </xf>
    <xf numFmtId="9" fontId="2" fillId="37" borderId="11" xfId="0" applyNumberFormat="1" applyFont="1" applyFill="1" applyBorder="1" applyAlignment="1" applyProtection="1">
      <alignment horizontal="center" vertical="center" wrapText="1"/>
      <protection locked="0"/>
    </xf>
    <xf numFmtId="9" fontId="14" fillId="0" borderId="0" xfId="0" applyNumberFormat="1" applyFont="1" applyFill="1" applyBorder="1" applyAlignment="1" applyProtection="1">
      <alignment horizontal="justify" vertical="center" wrapText="1"/>
      <protection locked="0"/>
    </xf>
    <xf numFmtId="9" fontId="2" fillId="0" borderId="0" xfId="0" applyNumberFormat="1" applyFont="1" applyFill="1" applyBorder="1" applyAlignment="1" applyProtection="1">
      <alignment horizontal="justify" vertical="center" wrapText="1"/>
      <protection locked="0"/>
    </xf>
    <xf numFmtId="0" fontId="14" fillId="0" borderId="0" xfId="0" applyFont="1" applyFill="1" applyBorder="1" applyAlignment="1" applyProtection="1">
      <alignment horizontal="justify" vertical="center" wrapText="1"/>
      <protection/>
    </xf>
    <xf numFmtId="0" fontId="86" fillId="0" borderId="0" xfId="0" applyFont="1" applyFill="1" applyBorder="1" applyAlignment="1" applyProtection="1">
      <alignment horizontal="justify" vertical="center" wrapText="1"/>
      <protection/>
    </xf>
    <xf numFmtId="0" fontId="12" fillId="0" borderId="0" xfId="0" applyFont="1" applyFill="1" applyBorder="1" applyAlignment="1" applyProtection="1">
      <alignment horizontal="justify" vertical="center" wrapText="1"/>
      <protection/>
    </xf>
    <xf numFmtId="0" fontId="12" fillId="0" borderId="0" xfId="0" applyFont="1" applyFill="1" applyBorder="1" applyAlignment="1" applyProtection="1">
      <alignment horizontal="justify" vertical="center" wrapText="1"/>
      <protection locked="0"/>
    </xf>
    <xf numFmtId="9" fontId="85" fillId="0" borderId="0" xfId="0" applyNumberFormat="1" applyFont="1" applyFill="1" applyBorder="1" applyAlignment="1" applyProtection="1">
      <alignment horizontal="justify" vertical="center" wrapText="1"/>
      <protection locked="0"/>
    </xf>
    <xf numFmtId="0" fontId="2" fillId="0" borderId="0" xfId="0" applyNumberFormat="1" applyFont="1" applyFill="1" applyBorder="1" applyAlignment="1" applyProtection="1">
      <alignment horizontal="justify" vertical="center" wrapText="1"/>
      <protection locked="0"/>
    </xf>
    <xf numFmtId="0" fontId="77" fillId="0" borderId="0" xfId="0" applyFont="1" applyFill="1" applyBorder="1" applyAlignment="1" applyProtection="1">
      <alignment vertical="center"/>
      <protection/>
    </xf>
    <xf numFmtId="0" fontId="78" fillId="0" borderId="0" xfId="0" applyFont="1" applyFill="1" applyBorder="1" applyAlignment="1" applyProtection="1">
      <alignment/>
      <protection/>
    </xf>
    <xf numFmtId="0" fontId="77" fillId="0" borderId="0" xfId="0" applyFont="1" applyFill="1" applyBorder="1" applyAlignment="1" applyProtection="1">
      <alignment/>
      <protection/>
    </xf>
    <xf numFmtId="0" fontId="2" fillId="34" borderId="11" xfId="0" applyFont="1" applyFill="1" applyBorder="1" applyAlignment="1" applyProtection="1">
      <alignment horizontal="center" vertical="center"/>
      <protection locked="0"/>
    </xf>
    <xf numFmtId="0" fontId="2" fillId="44" borderId="11" xfId="0" applyFont="1" applyFill="1" applyBorder="1" applyAlignment="1" applyProtection="1">
      <alignment horizontal="center" vertical="center"/>
      <protection locked="0"/>
    </xf>
    <xf numFmtId="0" fontId="2" fillId="39" borderId="11" xfId="0" applyFont="1" applyFill="1" applyBorder="1" applyAlignment="1" applyProtection="1">
      <alignment horizontal="center" vertical="center"/>
      <protection locked="0"/>
    </xf>
    <xf numFmtId="0" fontId="2" fillId="0" borderId="0" xfId="0" applyFont="1" applyFill="1" applyBorder="1" applyAlignment="1" applyProtection="1">
      <alignment horizontal="justify" vertical="center" wrapText="1"/>
      <protection locked="0"/>
    </xf>
    <xf numFmtId="0" fontId="2" fillId="39" borderId="15" xfId="0" applyFont="1" applyFill="1" applyBorder="1" applyAlignment="1" applyProtection="1">
      <alignment horizontal="center" vertical="center" wrapText="1"/>
      <protection locked="0"/>
    </xf>
    <xf numFmtId="9" fontId="2" fillId="39" borderId="15" xfId="0" applyNumberFormat="1" applyFont="1" applyFill="1" applyBorder="1" applyAlignment="1" applyProtection="1">
      <alignment horizontal="center" vertical="center" wrapText="1"/>
      <protection locked="0"/>
    </xf>
    <xf numFmtId="9" fontId="2" fillId="39" borderId="11" xfId="0" applyNumberFormat="1" applyFont="1" applyFill="1" applyBorder="1" applyAlignment="1" applyProtection="1">
      <alignment horizontal="center" vertical="center" wrapText="1"/>
      <protection locked="0"/>
    </xf>
    <xf numFmtId="0" fontId="2" fillId="39" borderId="11"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justify" vertical="center"/>
      <protection/>
    </xf>
    <xf numFmtId="0" fontId="77" fillId="0" borderId="0" xfId="0" applyFont="1" applyFill="1" applyBorder="1" applyAlignment="1" applyProtection="1">
      <alignment horizontal="justify" vertical="center"/>
      <protection/>
    </xf>
    <xf numFmtId="0" fontId="14" fillId="37" borderId="11" xfId="0" applyFont="1" applyFill="1" applyBorder="1" applyAlignment="1" applyProtection="1">
      <alignment horizontal="justify" vertical="center" wrapText="1"/>
      <protection/>
    </xf>
    <xf numFmtId="0" fontId="17" fillId="37" borderId="11" xfId="0" applyFont="1" applyFill="1" applyBorder="1" applyAlignment="1" applyProtection="1">
      <alignment horizontal="justify" vertical="center" wrapText="1"/>
      <protection/>
    </xf>
    <xf numFmtId="0" fontId="6" fillId="33" borderId="11" xfId="0" applyFont="1" applyFill="1" applyBorder="1" applyAlignment="1" applyProtection="1">
      <alignment horizontal="center" vertical="center" wrapText="1"/>
      <protection locked="0"/>
    </xf>
    <xf numFmtId="9" fontId="6" fillId="33" borderId="11" xfId="0" applyNumberFormat="1" applyFont="1" applyFill="1" applyBorder="1" applyAlignment="1" applyProtection="1">
      <alignment horizontal="center" vertical="center" wrapText="1"/>
      <protection locked="0"/>
    </xf>
    <xf numFmtId="0" fontId="2" fillId="48" borderId="12" xfId="0" applyFont="1" applyFill="1" applyBorder="1" applyAlignment="1" applyProtection="1">
      <alignment horizontal="center" vertical="center"/>
      <protection locked="0"/>
    </xf>
    <xf numFmtId="0" fontId="2" fillId="42" borderId="11" xfId="0" applyFont="1" applyFill="1" applyBorder="1" applyAlignment="1" applyProtection="1">
      <alignment horizontal="center" vertical="center"/>
      <protection locked="0"/>
    </xf>
    <xf numFmtId="0" fontId="2" fillId="42" borderId="11" xfId="0" applyFont="1" applyFill="1" applyBorder="1" applyAlignment="1" applyProtection="1">
      <alignment horizontal="center" vertical="center"/>
      <protection/>
    </xf>
    <xf numFmtId="0" fontId="7" fillId="37" borderId="11" xfId="0" applyFont="1" applyFill="1" applyBorder="1" applyAlignment="1" applyProtection="1">
      <alignment horizontal="justify" vertical="center" wrapText="1"/>
      <protection/>
    </xf>
    <xf numFmtId="0" fontId="3" fillId="45" borderId="13" xfId="0" applyFont="1" applyFill="1" applyBorder="1" applyAlignment="1" applyProtection="1">
      <alignment horizontal="justify" vertical="center" wrapText="1"/>
      <protection/>
    </xf>
    <xf numFmtId="9" fontId="2" fillId="38" borderId="11" xfId="0" applyNumberFormat="1" applyFont="1" applyFill="1" applyBorder="1" applyAlignment="1" applyProtection="1">
      <alignment horizontal="justify" vertical="center" wrapText="1"/>
      <protection locked="0"/>
    </xf>
    <xf numFmtId="9" fontId="2" fillId="29" borderId="11" xfId="0" applyNumberFormat="1" applyFont="1" applyFill="1" applyBorder="1" applyAlignment="1" applyProtection="1">
      <alignment horizontal="justify" vertical="center" wrapText="1"/>
      <protection locked="0"/>
    </xf>
    <xf numFmtId="9" fontId="14" fillId="37" borderId="11" xfId="0" applyNumberFormat="1" applyFont="1" applyFill="1" applyBorder="1" applyAlignment="1" applyProtection="1">
      <alignment horizontal="justify" vertical="center" wrapText="1"/>
      <protection locked="0"/>
    </xf>
    <xf numFmtId="9" fontId="7" fillId="38" borderId="11" xfId="0" applyNumberFormat="1" applyFont="1" applyFill="1" applyBorder="1" applyAlignment="1" applyProtection="1">
      <alignment horizontal="justify" vertical="center" wrapText="1"/>
      <protection locked="0"/>
    </xf>
    <xf numFmtId="9" fontId="2" fillId="37" borderId="12" xfId="0" applyNumberFormat="1" applyFont="1" applyFill="1" applyBorder="1" applyAlignment="1" applyProtection="1">
      <alignment horizontal="justify" vertical="center" wrapText="1"/>
      <protection locked="0"/>
    </xf>
    <xf numFmtId="9" fontId="2" fillId="32" borderId="11" xfId="0" applyNumberFormat="1" applyFont="1" applyFill="1" applyBorder="1" applyAlignment="1" applyProtection="1">
      <alignment horizontal="justify" vertical="center" wrapText="1"/>
      <protection locked="0"/>
    </xf>
    <xf numFmtId="9" fontId="2" fillId="41" borderId="11" xfId="0" applyNumberFormat="1" applyFont="1" applyFill="1" applyBorder="1" applyAlignment="1" applyProtection="1">
      <alignment horizontal="justify" vertical="center" wrapText="1"/>
      <protection locked="0"/>
    </xf>
    <xf numFmtId="9" fontId="2" fillId="40" borderId="11" xfId="0" applyNumberFormat="1" applyFont="1" applyFill="1" applyBorder="1" applyAlignment="1" applyProtection="1">
      <alignment horizontal="justify" vertical="center" wrapText="1"/>
      <protection locked="0"/>
    </xf>
    <xf numFmtId="9" fontId="2" fillId="34" borderId="11" xfId="0" applyNumberFormat="1" applyFont="1" applyFill="1" applyBorder="1" applyAlignment="1" applyProtection="1">
      <alignment horizontal="justify" vertical="center" wrapText="1"/>
      <protection locked="0"/>
    </xf>
    <xf numFmtId="0" fontId="2" fillId="34" borderId="11" xfId="0" applyNumberFormat="1" applyFont="1" applyFill="1" applyBorder="1" applyAlignment="1" applyProtection="1">
      <alignment horizontal="justify" vertical="center" wrapText="1"/>
      <protection locked="0"/>
    </xf>
    <xf numFmtId="9" fontId="2" fillId="35" borderId="11" xfId="0" applyNumberFormat="1" applyFont="1" applyFill="1" applyBorder="1" applyAlignment="1" applyProtection="1">
      <alignment horizontal="justify" vertical="center" wrapText="1"/>
      <protection locked="0"/>
    </xf>
    <xf numFmtId="9" fontId="2" fillId="48" borderId="12" xfId="0" applyNumberFormat="1" applyFont="1" applyFill="1" applyBorder="1" applyAlignment="1" applyProtection="1">
      <alignment horizontal="justify" vertical="center" wrapText="1"/>
      <protection locked="0"/>
    </xf>
    <xf numFmtId="0" fontId="6" fillId="49" borderId="11" xfId="0" applyFont="1" applyFill="1" applyBorder="1" applyAlignment="1" applyProtection="1">
      <alignment horizontal="justify" vertical="center" wrapText="1"/>
      <protection locked="0"/>
    </xf>
    <xf numFmtId="9" fontId="2" fillId="42" borderId="12" xfId="0" applyNumberFormat="1" applyFont="1" applyFill="1" applyBorder="1" applyAlignment="1" applyProtection="1">
      <alignment horizontal="justify" vertical="center" wrapText="1"/>
      <protection locked="0"/>
    </xf>
    <xf numFmtId="9" fontId="2" fillId="39" borderId="11" xfId="0" applyNumberFormat="1" applyFont="1" applyFill="1" applyBorder="1" applyAlignment="1" applyProtection="1">
      <alignment horizontal="justify" vertical="center" wrapText="1"/>
      <protection locked="0"/>
    </xf>
    <xf numFmtId="0" fontId="2" fillId="39" borderId="11" xfId="0" applyFont="1" applyFill="1" applyBorder="1" applyAlignment="1" applyProtection="1">
      <alignment horizontal="justify" vertical="center" wrapText="1"/>
      <protection locked="0"/>
    </xf>
    <xf numFmtId="9" fontId="2" fillId="44" borderId="11" xfId="0" applyNumberFormat="1" applyFont="1" applyFill="1" applyBorder="1" applyAlignment="1" applyProtection="1">
      <alignment horizontal="justify" vertical="center" wrapText="1"/>
      <protection locked="0"/>
    </xf>
    <xf numFmtId="9" fontId="2" fillId="42" borderId="11" xfId="0" applyNumberFormat="1" applyFont="1" applyFill="1" applyBorder="1" applyAlignment="1" applyProtection="1">
      <alignment horizontal="justify" vertical="center" wrapText="1"/>
      <protection locked="0"/>
    </xf>
    <xf numFmtId="9" fontId="8" fillId="42" borderId="11" xfId="0" applyNumberFormat="1" applyFont="1" applyFill="1" applyBorder="1" applyAlignment="1" applyProtection="1">
      <alignment horizontal="justify" vertical="center" wrapText="1"/>
      <protection locked="0"/>
    </xf>
    <xf numFmtId="0" fontId="12" fillId="42" borderId="11" xfId="0" applyFont="1" applyFill="1" applyBorder="1" applyAlignment="1" applyProtection="1">
      <alignment horizontal="justify" vertical="center" wrapText="1"/>
      <protection locked="0"/>
    </xf>
    <xf numFmtId="9" fontId="12" fillId="42" borderId="11" xfId="0" applyNumberFormat="1" applyFont="1" applyFill="1" applyBorder="1" applyAlignment="1" applyProtection="1">
      <alignment horizontal="justify" vertical="center" wrapText="1"/>
      <protection locked="0"/>
    </xf>
    <xf numFmtId="0" fontId="7" fillId="38" borderId="11" xfId="0" applyFont="1" applyFill="1" applyBorder="1" applyAlignment="1" applyProtection="1">
      <alignment horizontal="justify" vertical="center" wrapText="1"/>
      <protection/>
    </xf>
    <xf numFmtId="9" fontId="14" fillId="35" borderId="11" xfId="0" applyNumberFormat="1" applyFont="1" applyFill="1" applyBorder="1" applyAlignment="1" applyProtection="1">
      <alignment horizontal="justify" vertical="center" wrapText="1"/>
      <protection locked="0"/>
    </xf>
    <xf numFmtId="9" fontId="12" fillId="35" borderId="11" xfId="0" applyNumberFormat="1" applyFont="1" applyFill="1" applyBorder="1" applyAlignment="1" applyProtection="1">
      <alignment horizontal="justify" vertical="center" wrapText="1"/>
      <protection locked="0"/>
    </xf>
    <xf numFmtId="0" fontId="12" fillId="35" borderId="11" xfId="0" applyFont="1" applyFill="1" applyBorder="1" applyAlignment="1" applyProtection="1">
      <alignment horizontal="justify" vertical="center" wrapText="1"/>
      <protection locked="0"/>
    </xf>
    <xf numFmtId="9" fontId="2" fillId="37" borderId="11" xfId="0" applyNumberFormat="1" applyFont="1" applyFill="1" applyBorder="1" applyAlignment="1" applyProtection="1">
      <alignment horizontal="justify" vertical="center" wrapText="1"/>
      <protection locked="0"/>
    </xf>
    <xf numFmtId="0" fontId="12" fillId="39" borderId="11" xfId="0" applyFont="1" applyFill="1" applyBorder="1" applyAlignment="1" applyProtection="1">
      <alignment horizontal="justify" vertical="center" wrapText="1"/>
      <protection locked="0"/>
    </xf>
    <xf numFmtId="9" fontId="12" fillId="32" borderId="11" xfId="0" applyNumberFormat="1" applyFont="1" applyFill="1" applyBorder="1" applyAlignment="1" applyProtection="1">
      <alignment horizontal="justify" vertical="center" wrapText="1"/>
      <protection locked="0"/>
    </xf>
    <xf numFmtId="9" fontId="19" fillId="32" borderId="11" xfId="0" applyNumberFormat="1" applyFont="1" applyFill="1" applyBorder="1" applyAlignment="1" applyProtection="1">
      <alignment horizontal="justify" vertical="center" wrapText="1"/>
      <protection locked="0"/>
    </xf>
    <xf numFmtId="0" fontId="12" fillId="37" borderId="11" xfId="0" applyFont="1" applyFill="1" applyBorder="1" applyAlignment="1" applyProtection="1">
      <alignment horizontal="justify" vertical="center" wrapText="1"/>
      <protection/>
    </xf>
    <xf numFmtId="0" fontId="12" fillId="37" borderId="11" xfId="0" applyFont="1" applyFill="1" applyBorder="1" applyAlignment="1" applyProtection="1">
      <alignment horizontal="justify" vertical="center" wrapText="1"/>
      <protection locked="0"/>
    </xf>
    <xf numFmtId="0" fontId="87" fillId="38" borderId="11" xfId="0" applyFont="1" applyFill="1" applyBorder="1" applyAlignment="1" applyProtection="1">
      <alignment horizontal="justify" vertical="center" wrapText="1"/>
      <protection/>
    </xf>
    <xf numFmtId="0" fontId="7" fillId="38" borderId="11" xfId="0" applyNumberFormat="1" applyFont="1" applyFill="1" applyBorder="1" applyAlignment="1" applyProtection="1">
      <alignment horizontal="justify" vertical="center" wrapText="1"/>
      <protection/>
    </xf>
    <xf numFmtId="0" fontId="12" fillId="32" borderId="11" xfId="0" applyFont="1" applyFill="1" applyBorder="1" applyAlignment="1" applyProtection="1">
      <alignment horizontal="justify" vertical="center" wrapText="1"/>
      <protection locked="0"/>
    </xf>
    <xf numFmtId="0" fontId="2" fillId="39" borderId="15" xfId="0" applyFont="1" applyFill="1" applyBorder="1" applyAlignment="1" applyProtection="1">
      <alignment horizontal="justify" vertical="center" wrapText="1"/>
      <protection locked="0"/>
    </xf>
    <xf numFmtId="0" fontId="6" fillId="33" borderId="11" xfId="0" applyFont="1" applyFill="1" applyBorder="1" applyAlignment="1" applyProtection="1">
      <alignment horizontal="justify" vertical="center" wrapText="1"/>
      <protection locked="0"/>
    </xf>
    <xf numFmtId="0" fontId="7" fillId="29" borderId="11" xfId="0" applyFont="1" applyFill="1" applyBorder="1" applyAlignment="1" applyProtection="1">
      <alignment horizontal="justify" vertical="center" wrapText="1"/>
      <protection locked="0"/>
    </xf>
    <xf numFmtId="0" fontId="8" fillId="42" borderId="11" xfId="0" applyFont="1" applyFill="1" applyBorder="1" applyAlignment="1" applyProtection="1">
      <alignment horizontal="justify" vertical="center" wrapText="1"/>
      <protection/>
    </xf>
    <xf numFmtId="0" fontId="88" fillId="42" borderId="11" xfId="0" applyFont="1" applyFill="1" applyBorder="1" applyAlignment="1" applyProtection="1">
      <alignment horizontal="justify" vertical="center" wrapText="1"/>
      <protection locked="0"/>
    </xf>
    <xf numFmtId="0" fontId="2" fillId="43" borderId="11" xfId="0" applyFont="1" applyFill="1" applyBorder="1" applyAlignment="1" applyProtection="1">
      <alignment horizontal="justify" vertical="center" wrapText="1"/>
      <protection locked="0"/>
    </xf>
    <xf numFmtId="0" fontId="89" fillId="55" borderId="11" xfId="0" applyFont="1" applyFill="1" applyBorder="1" applyAlignment="1" applyProtection="1">
      <alignment horizontal="center" vertical="center" wrapText="1"/>
      <protection locked="0"/>
    </xf>
    <xf numFmtId="9" fontId="2" fillId="44" borderId="11" xfId="0" applyNumberFormat="1" applyFont="1" applyFill="1" applyBorder="1" applyAlignment="1" applyProtection="1">
      <alignment horizontal="center" vertical="center"/>
      <protection locked="0"/>
    </xf>
    <xf numFmtId="0" fontId="90" fillId="55" borderId="11" xfId="0" applyFont="1" applyFill="1" applyBorder="1" applyAlignment="1" applyProtection="1">
      <alignment horizontal="center" vertical="center"/>
      <protection locked="0"/>
    </xf>
    <xf numFmtId="0" fontId="2" fillId="39" borderId="11" xfId="0" applyFont="1" applyFill="1" applyBorder="1" applyAlignment="1" applyProtection="1">
      <alignment horizontal="justify" vertical="center" wrapText="1"/>
      <protection locked="0"/>
    </xf>
    <xf numFmtId="0" fontId="2" fillId="39" borderId="11" xfId="0" applyFont="1" applyFill="1" applyBorder="1" applyAlignment="1" applyProtection="1">
      <alignment horizontal="justify" vertical="center" wrapText="1"/>
      <protection locked="0"/>
    </xf>
    <xf numFmtId="9" fontId="2" fillId="39" borderId="11" xfId="0" applyNumberFormat="1" applyFont="1" applyFill="1" applyBorder="1" applyAlignment="1" applyProtection="1">
      <alignment horizontal="center" vertical="center"/>
      <protection locked="0"/>
    </xf>
    <xf numFmtId="0" fontId="6" fillId="39" borderId="11" xfId="0" applyFont="1" applyFill="1" applyBorder="1" applyAlignment="1" applyProtection="1">
      <alignment horizontal="center" vertical="center" wrapText="1"/>
      <protection locked="0"/>
    </xf>
    <xf numFmtId="0" fontId="77" fillId="50" borderId="11" xfId="0" applyFont="1" applyFill="1" applyBorder="1" applyAlignment="1" applyProtection="1">
      <alignment wrapText="1"/>
      <protection locked="0"/>
    </xf>
    <xf numFmtId="0" fontId="77" fillId="29" borderId="11" xfId="0" applyFont="1" applyFill="1" applyBorder="1" applyAlignment="1" applyProtection="1">
      <alignment horizontal="center" vertical="center"/>
      <protection locked="0"/>
    </xf>
    <xf numFmtId="9" fontId="77" fillId="29" borderId="11" xfId="0" applyNumberFormat="1" applyFont="1" applyFill="1" applyBorder="1" applyAlignment="1" applyProtection="1">
      <alignment horizontal="center" vertical="center" wrapText="1"/>
      <protection locked="0"/>
    </xf>
    <xf numFmtId="0" fontId="6" fillId="56" borderId="11" xfId="0" applyFont="1" applyFill="1" applyBorder="1" applyAlignment="1" applyProtection="1">
      <alignment horizontal="center" vertical="center" wrapText="1"/>
      <protection locked="0"/>
    </xf>
    <xf numFmtId="9" fontId="77" fillId="29" borderId="11" xfId="54" applyFont="1" applyFill="1" applyBorder="1" applyAlignment="1" applyProtection="1">
      <alignment horizontal="center" vertical="center" wrapText="1"/>
      <protection locked="0"/>
    </xf>
    <xf numFmtId="0" fontId="2" fillId="37" borderId="11" xfId="0" applyFont="1" applyFill="1" applyBorder="1" applyAlignment="1" applyProtection="1">
      <alignment horizontal="center" vertical="center" wrapText="1"/>
      <protection/>
    </xf>
    <xf numFmtId="0" fontId="2" fillId="39" borderId="11" xfId="0" applyFont="1" applyFill="1" applyBorder="1" applyAlignment="1" applyProtection="1">
      <alignment horizontal="justify" vertical="center" wrapText="1"/>
      <protection locked="0"/>
    </xf>
    <xf numFmtId="0" fontId="8" fillId="32" borderId="11" xfId="0" applyFont="1" applyFill="1" applyBorder="1" applyAlignment="1" applyProtection="1">
      <alignment horizontal="center" vertical="center" wrapText="1"/>
      <protection/>
    </xf>
    <xf numFmtId="9" fontId="2" fillId="35" borderId="11" xfId="0" applyNumberFormat="1" applyFont="1" applyFill="1" applyBorder="1" applyAlignment="1" applyProtection="1">
      <alignment horizontal="center" vertical="center"/>
      <protection locked="0"/>
    </xf>
    <xf numFmtId="9" fontId="2" fillId="42" borderId="11" xfId="0" applyNumberFormat="1" applyFont="1" applyFill="1" applyBorder="1" applyAlignment="1" applyProtection="1">
      <alignment horizontal="center" vertical="center"/>
      <protection locked="0"/>
    </xf>
    <xf numFmtId="0" fontId="79" fillId="55" borderId="11" xfId="0" applyFont="1" applyFill="1" applyBorder="1" applyAlignment="1" applyProtection="1">
      <alignment horizontal="center" vertical="center" wrapText="1"/>
      <protection locked="0"/>
    </xf>
    <xf numFmtId="9" fontId="89" fillId="55" borderId="11" xfId="0" applyNumberFormat="1" applyFont="1" applyFill="1" applyBorder="1" applyAlignment="1" applyProtection="1">
      <alignment horizontal="center" vertical="center" wrapText="1"/>
      <protection locked="0"/>
    </xf>
    <xf numFmtId="9" fontId="77" fillId="33" borderId="11" xfId="0" applyNumberFormat="1" applyFont="1" applyFill="1" applyBorder="1" applyAlignment="1" applyProtection="1">
      <alignment horizontal="justify" vertical="center" wrapText="1"/>
      <protection locked="0"/>
    </xf>
    <xf numFmtId="9" fontId="2" fillId="41" borderId="11" xfId="0" applyNumberFormat="1" applyFont="1" applyFill="1" applyBorder="1" applyAlignment="1" applyProtection="1">
      <alignment horizontal="center" vertical="center"/>
      <protection locked="0"/>
    </xf>
    <xf numFmtId="1" fontId="2" fillId="32" borderId="11" xfId="0" applyNumberFormat="1" applyFont="1" applyFill="1" applyBorder="1" applyAlignment="1" applyProtection="1">
      <alignment horizontal="center" vertical="center"/>
      <protection locked="0"/>
    </xf>
    <xf numFmtId="0" fontId="91" fillId="57" borderId="11" xfId="0" applyFont="1" applyFill="1" applyBorder="1" applyAlignment="1" applyProtection="1">
      <alignment horizontal="center" vertical="center" wrapText="1"/>
      <protection locked="0"/>
    </xf>
    <xf numFmtId="0" fontId="8" fillId="32" borderId="11" xfId="0" applyFont="1" applyFill="1" applyBorder="1" applyAlignment="1" applyProtection="1">
      <alignment horizontal="center" vertical="center" wrapText="1"/>
      <protection/>
    </xf>
    <xf numFmtId="0" fontId="2" fillId="39" borderId="11" xfId="0" applyFont="1" applyFill="1" applyBorder="1" applyAlignment="1" applyProtection="1">
      <alignment horizontal="center" vertical="center" wrapText="1"/>
      <protection/>
    </xf>
    <xf numFmtId="0" fontId="7" fillId="38" borderId="11" xfId="0" applyFont="1" applyFill="1" applyBorder="1" applyAlignment="1" applyProtection="1">
      <alignment horizontal="justify" vertical="center" wrapText="1"/>
      <protection/>
    </xf>
    <xf numFmtId="0" fontId="3" fillId="40" borderId="11" xfId="0" applyFont="1" applyFill="1" applyBorder="1" applyAlignment="1" applyProtection="1">
      <alignment horizontal="center" vertical="center" textRotation="255" wrapText="1"/>
      <protection/>
    </xf>
    <xf numFmtId="0" fontId="3" fillId="42" borderId="11" xfId="0" applyFont="1" applyFill="1" applyBorder="1" applyAlignment="1" applyProtection="1">
      <alignment horizontal="center" vertical="center" textRotation="255" wrapText="1"/>
      <protection/>
    </xf>
    <xf numFmtId="0" fontId="80" fillId="44" borderId="11" xfId="0" applyFont="1" applyFill="1" applyBorder="1" applyAlignment="1" applyProtection="1">
      <alignment horizontal="center" vertical="center" textRotation="255"/>
      <protection/>
    </xf>
    <xf numFmtId="0" fontId="81" fillId="44" borderId="11" xfId="0" applyFont="1" applyFill="1" applyBorder="1" applyAlignment="1" applyProtection="1">
      <alignment horizontal="justify" vertical="center" wrapText="1"/>
      <protection/>
    </xf>
    <xf numFmtId="0" fontId="77" fillId="44" borderId="11" xfId="0" applyFont="1" applyFill="1" applyBorder="1" applyAlignment="1" applyProtection="1">
      <alignment horizontal="center" vertical="center" wrapText="1"/>
      <protection/>
    </xf>
    <xf numFmtId="0" fontId="2" fillId="44" borderId="11" xfId="0" applyFont="1" applyFill="1" applyBorder="1" applyAlignment="1" applyProtection="1">
      <alignment horizontal="center" vertical="center" wrapText="1"/>
      <protection/>
    </xf>
    <xf numFmtId="0" fontId="2" fillId="42" borderId="11" xfId="0" applyFont="1" applyFill="1" applyBorder="1" applyAlignment="1" applyProtection="1">
      <alignment horizontal="center" vertical="center" wrapText="1"/>
      <protection/>
    </xf>
    <xf numFmtId="1" fontId="3" fillId="39" borderId="11" xfId="56" applyNumberFormat="1" applyFont="1" applyFill="1" applyBorder="1" applyAlignment="1" applyProtection="1">
      <alignment horizontal="center" vertical="center" wrapText="1"/>
      <protection/>
    </xf>
    <xf numFmtId="1" fontId="3" fillId="29" borderId="11" xfId="0" applyNumberFormat="1" applyFont="1" applyFill="1" applyBorder="1" applyAlignment="1" applyProtection="1">
      <alignment horizontal="center" vertical="center" wrapText="1"/>
      <protection/>
    </xf>
    <xf numFmtId="0" fontId="7" fillId="39" borderId="11" xfId="0" applyFont="1" applyFill="1" applyBorder="1" applyAlignment="1" applyProtection="1">
      <alignment horizontal="left" vertical="center" wrapText="1"/>
      <protection/>
    </xf>
    <xf numFmtId="0" fontId="7" fillId="39" borderId="11" xfId="0" applyFont="1" applyFill="1" applyBorder="1" applyAlignment="1" applyProtection="1">
      <alignment horizontal="justify" vertical="center" wrapText="1"/>
      <protection/>
    </xf>
    <xf numFmtId="9" fontId="2" fillId="39" borderId="11" xfId="56" applyFont="1" applyFill="1" applyBorder="1" applyAlignment="1" applyProtection="1">
      <alignment horizontal="center" vertical="center" wrapText="1"/>
      <protection/>
    </xf>
    <xf numFmtId="0" fontId="6" fillId="41" borderId="11" xfId="0" applyFont="1" applyFill="1" applyBorder="1" applyAlignment="1" applyProtection="1">
      <alignment horizontal="center" vertical="center" wrapText="1"/>
      <protection/>
    </xf>
    <xf numFmtId="0" fontId="2" fillId="40" borderId="11" xfId="0" applyFont="1" applyFill="1" applyBorder="1" applyAlignment="1" applyProtection="1">
      <alignment horizontal="center" vertical="center" wrapText="1"/>
      <protection/>
    </xf>
    <xf numFmtId="0" fontId="3" fillId="34" borderId="11" xfId="0" applyFont="1" applyFill="1" applyBorder="1" applyAlignment="1" applyProtection="1">
      <alignment horizontal="center" vertical="center" textRotation="255" wrapText="1"/>
      <protection/>
    </xf>
    <xf numFmtId="49" fontId="2" fillId="34" borderId="11" xfId="0" applyNumberFormat="1" applyFont="1" applyFill="1" applyBorder="1" applyAlignment="1" applyProtection="1">
      <alignment horizontal="center" vertical="center" wrapText="1"/>
      <protection/>
    </xf>
    <xf numFmtId="0" fontId="2" fillId="34" borderId="11" xfId="0" applyFont="1" applyFill="1" applyBorder="1" applyAlignment="1" applyProtection="1">
      <alignment horizontal="center" vertical="center" wrapText="1"/>
      <protection/>
    </xf>
    <xf numFmtId="0" fontId="8" fillId="32" borderId="11" xfId="0" applyFont="1" applyFill="1" applyBorder="1" applyAlignment="1" applyProtection="1">
      <alignment horizontal="center" vertical="center" wrapText="1"/>
      <protection/>
    </xf>
    <xf numFmtId="0" fontId="2" fillId="43" borderId="11" xfId="0" applyFont="1" applyFill="1" applyBorder="1" applyAlignment="1" applyProtection="1">
      <alignment horizontal="center" vertical="center" wrapText="1"/>
      <protection/>
    </xf>
    <xf numFmtId="0" fontId="2" fillId="35" borderId="11" xfId="0" applyFont="1" applyFill="1" applyBorder="1" applyAlignment="1" applyProtection="1">
      <alignment horizontal="center" vertical="center" wrapText="1"/>
      <protection/>
    </xf>
    <xf numFmtId="0" fontId="7" fillId="35" borderId="11" xfId="0" applyFont="1" applyFill="1" applyBorder="1" applyAlignment="1" applyProtection="1">
      <alignment horizontal="justify" vertical="center" wrapText="1"/>
      <protection/>
    </xf>
    <xf numFmtId="0" fontId="7" fillId="40" borderId="11" xfId="0" applyFont="1" applyFill="1" applyBorder="1" applyAlignment="1" applyProtection="1">
      <alignment horizontal="justify" vertical="center" wrapText="1"/>
      <protection/>
    </xf>
    <xf numFmtId="0" fontId="7" fillId="39" borderId="11" xfId="0" applyFont="1" applyFill="1" applyBorder="1" applyAlignment="1" applyProtection="1">
      <alignment horizontal="center" vertical="center" wrapText="1"/>
      <protection/>
    </xf>
    <xf numFmtId="0" fontId="2" fillId="29" borderId="11" xfId="0" applyFont="1" applyFill="1" applyBorder="1" applyAlignment="1" applyProtection="1">
      <alignment horizontal="center" vertical="center" wrapText="1"/>
      <protection/>
    </xf>
    <xf numFmtId="0" fontId="7" fillId="43" borderId="11" xfId="0" applyFont="1" applyFill="1" applyBorder="1" applyAlignment="1" applyProtection="1">
      <alignment horizontal="justify" vertical="center" wrapText="1"/>
      <protection/>
    </xf>
    <xf numFmtId="0" fontId="7" fillId="41" borderId="11" xfId="0" applyFont="1" applyFill="1" applyBorder="1" applyAlignment="1" applyProtection="1">
      <alignment horizontal="center" vertical="center" wrapText="1"/>
      <protection/>
    </xf>
    <xf numFmtId="0" fontId="7" fillId="33" borderId="11" xfId="0" applyFont="1" applyFill="1" applyBorder="1" applyAlignment="1" applyProtection="1">
      <alignment horizontal="justify" vertical="center" wrapText="1"/>
      <protection/>
    </xf>
    <xf numFmtId="0" fontId="6" fillId="33" borderId="11" xfId="0" applyFont="1" applyFill="1" applyBorder="1" applyAlignment="1" applyProtection="1">
      <alignment horizontal="center" vertical="center" wrapText="1"/>
      <protection/>
    </xf>
    <xf numFmtId="0" fontId="2" fillId="39" borderId="11" xfId="0" applyFont="1" applyFill="1" applyBorder="1" applyAlignment="1" applyProtection="1">
      <alignment horizontal="left" vertical="center" wrapText="1"/>
      <protection/>
    </xf>
    <xf numFmtId="0" fontId="7" fillId="29" borderId="11" xfId="0" applyFont="1" applyFill="1" applyBorder="1" applyAlignment="1" applyProtection="1">
      <alignment horizontal="center" vertical="center" wrapText="1"/>
      <protection/>
    </xf>
    <xf numFmtId="9" fontId="2" fillId="39" borderId="15" xfId="0" applyNumberFormat="1" applyFont="1" applyFill="1" applyBorder="1" applyAlignment="1" applyProtection="1">
      <alignment horizontal="center" vertical="center" wrapText="1"/>
      <protection/>
    </xf>
    <xf numFmtId="9" fontId="2" fillId="39" borderId="16" xfId="0" applyNumberFormat="1" applyFont="1" applyFill="1" applyBorder="1" applyAlignment="1" applyProtection="1">
      <alignment horizontal="center" vertical="center" wrapText="1"/>
      <protection/>
    </xf>
    <xf numFmtId="0" fontId="2" fillId="39" borderId="16" xfId="0" applyFont="1" applyFill="1" applyBorder="1" applyAlignment="1" applyProtection="1">
      <alignment horizontal="center" vertical="center" wrapText="1"/>
      <protection/>
    </xf>
    <xf numFmtId="0" fontId="2" fillId="39" borderId="16" xfId="0" applyFont="1" applyFill="1" applyBorder="1" applyAlignment="1" applyProtection="1">
      <alignment horizontal="left" vertical="center" wrapText="1"/>
      <protection/>
    </xf>
    <xf numFmtId="9" fontId="7" fillId="39" borderId="11" xfId="56" applyFont="1" applyFill="1" applyBorder="1" applyAlignment="1" applyProtection="1">
      <alignment horizontal="center" vertical="center" wrapText="1"/>
      <protection/>
    </xf>
    <xf numFmtId="0" fontId="14" fillId="39" borderId="11" xfId="0" applyFont="1" applyFill="1" applyBorder="1" applyAlignment="1" applyProtection="1">
      <alignment horizontal="left" vertical="center" wrapText="1"/>
      <protection/>
    </xf>
    <xf numFmtId="0" fontId="82" fillId="47" borderId="11" xfId="0" applyFont="1" applyFill="1" applyBorder="1" applyAlignment="1" applyProtection="1">
      <alignment horizontal="center" vertical="center" wrapText="1"/>
      <protection/>
    </xf>
    <xf numFmtId="0" fontId="82" fillId="47" borderId="15" xfId="0" applyFont="1" applyFill="1" applyBorder="1" applyAlignment="1" applyProtection="1">
      <alignment horizontal="center" vertical="center" wrapText="1"/>
      <protection/>
    </xf>
    <xf numFmtId="0" fontId="80" fillId="47" borderId="17" xfId="0" applyFont="1" applyFill="1" applyBorder="1" applyAlignment="1" applyProtection="1">
      <alignment horizontal="center" vertical="center" wrapText="1"/>
      <protection/>
    </xf>
    <xf numFmtId="0" fontId="80" fillId="47" borderId="18" xfId="0" applyFont="1" applyFill="1" applyBorder="1" applyAlignment="1" applyProtection="1">
      <alignment horizontal="center" vertical="center" wrapText="1"/>
      <protection/>
    </xf>
    <xf numFmtId="0" fontId="80" fillId="47" borderId="19" xfId="0" applyFont="1" applyFill="1" applyBorder="1" applyAlignment="1" applyProtection="1">
      <alignment horizontal="center" vertical="center" wrapText="1"/>
      <protection/>
    </xf>
    <xf numFmtId="0" fontId="80" fillId="47" borderId="20" xfId="0" applyFont="1" applyFill="1" applyBorder="1" applyAlignment="1" applyProtection="1">
      <alignment horizontal="center" vertical="center" wrapText="1"/>
      <protection/>
    </xf>
    <xf numFmtId="1" fontId="80" fillId="47" borderId="11" xfId="0" applyNumberFormat="1" applyFont="1" applyFill="1" applyBorder="1" applyAlignment="1" applyProtection="1">
      <alignment horizontal="center" vertical="center" wrapText="1"/>
      <protection/>
    </xf>
    <xf numFmtId="1" fontId="80" fillId="47" borderId="15" xfId="0" applyNumberFormat="1" applyFont="1" applyFill="1" applyBorder="1" applyAlignment="1" applyProtection="1">
      <alignment horizontal="center" vertical="center" wrapText="1"/>
      <protection/>
    </xf>
    <xf numFmtId="0" fontId="80" fillId="47" borderId="11" xfId="0" applyFont="1" applyFill="1" applyBorder="1" applyAlignment="1" applyProtection="1">
      <alignment horizontal="center" vertical="center" wrapText="1"/>
      <protection/>
    </xf>
    <xf numFmtId="0" fontId="80" fillId="47" borderId="15" xfId="0" applyFont="1" applyFill="1" applyBorder="1" applyAlignment="1" applyProtection="1">
      <alignment horizontal="center" vertical="center" wrapText="1"/>
      <protection/>
    </xf>
    <xf numFmtId="0" fontId="20" fillId="39" borderId="11" xfId="0" applyFont="1" applyFill="1" applyBorder="1" applyAlignment="1" applyProtection="1">
      <alignment horizontal="left" vertical="center" wrapText="1"/>
      <protection/>
    </xf>
    <xf numFmtId="0" fontId="7" fillId="32" borderId="11" xfId="0" applyFont="1" applyFill="1" applyBorder="1" applyAlignment="1" applyProtection="1">
      <alignment horizontal="justify" vertical="center" wrapText="1"/>
      <protection/>
    </xf>
    <xf numFmtId="0" fontId="7" fillId="34" borderId="11" xfId="0" applyFont="1" applyFill="1" applyBorder="1" applyAlignment="1" applyProtection="1">
      <alignment horizontal="justify" vertical="center" wrapText="1"/>
      <protection/>
    </xf>
    <xf numFmtId="0" fontId="2" fillId="37" borderId="11" xfId="0" applyFont="1" applyFill="1" applyBorder="1" applyAlignment="1" applyProtection="1">
      <alignment horizontal="center" vertical="center" wrapText="1"/>
      <protection/>
    </xf>
    <xf numFmtId="0" fontId="4" fillId="0" borderId="21" xfId="0" applyFont="1" applyBorder="1" applyAlignment="1" applyProtection="1">
      <alignment horizontal="center"/>
      <protection/>
    </xf>
    <xf numFmtId="0" fontId="4" fillId="0" borderId="0" xfId="0" applyFont="1" applyBorder="1" applyAlignment="1" applyProtection="1">
      <alignment horizontal="center"/>
      <protection/>
    </xf>
    <xf numFmtId="0" fontId="92" fillId="0" borderId="21" xfId="0" applyFont="1" applyBorder="1" applyAlignment="1" applyProtection="1">
      <alignment horizontal="center"/>
      <protection/>
    </xf>
    <xf numFmtId="0" fontId="92" fillId="0" borderId="0" xfId="0" applyFont="1" applyBorder="1" applyAlignment="1" applyProtection="1">
      <alignment horizontal="center"/>
      <protection/>
    </xf>
    <xf numFmtId="0" fontId="92" fillId="0" borderId="21" xfId="0" applyFont="1" applyBorder="1" applyAlignment="1" applyProtection="1">
      <alignment horizontal="center" vertical="center"/>
      <protection/>
    </xf>
    <xf numFmtId="0" fontId="92" fillId="0" borderId="0" xfId="0" applyFont="1" applyBorder="1" applyAlignment="1" applyProtection="1">
      <alignment horizontal="center" vertical="center"/>
      <protection/>
    </xf>
    <xf numFmtId="0" fontId="88" fillId="0" borderId="21" xfId="0" applyFont="1" applyBorder="1" applyAlignment="1" applyProtection="1">
      <alignment horizontal="center"/>
      <protection/>
    </xf>
    <xf numFmtId="0" fontId="88" fillId="0" borderId="0" xfId="0" applyFont="1" applyBorder="1" applyAlignment="1" applyProtection="1">
      <alignment horizontal="center"/>
      <protection/>
    </xf>
    <xf numFmtId="0" fontId="80" fillId="47" borderId="11" xfId="0" applyFont="1" applyFill="1" applyBorder="1" applyAlignment="1" applyProtection="1">
      <alignment horizontal="center" vertical="center" textRotation="255" wrapText="1"/>
      <protection/>
    </xf>
    <xf numFmtId="0" fontId="80" fillId="47" borderId="15" xfId="0" applyFont="1" applyFill="1" applyBorder="1" applyAlignment="1" applyProtection="1">
      <alignment horizontal="center" vertical="center" textRotation="255" wrapText="1"/>
      <protection/>
    </xf>
    <xf numFmtId="1" fontId="80" fillId="47"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21"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3" fillId="0" borderId="24"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5"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3" fillId="0" borderId="11" xfId="0" applyFont="1" applyFill="1" applyBorder="1" applyAlignment="1" applyProtection="1">
      <alignment horizontal="justify" vertical="center" wrapText="1"/>
      <protection/>
    </xf>
    <xf numFmtId="0" fontId="3" fillId="0" borderId="11" xfId="0" applyFont="1" applyFill="1" applyBorder="1" applyAlignment="1" applyProtection="1">
      <alignment horizontal="center" vertical="center" wrapText="1"/>
      <protection/>
    </xf>
    <xf numFmtId="0" fontId="80" fillId="58" borderId="11" xfId="0" applyFont="1" applyFill="1" applyBorder="1" applyAlignment="1" applyProtection="1">
      <alignment horizontal="center" vertical="center" textRotation="91" wrapText="1"/>
      <protection/>
    </xf>
    <xf numFmtId="0" fontId="56" fillId="39" borderId="11" xfId="0" applyFont="1" applyFill="1" applyBorder="1" applyAlignment="1" applyProtection="1">
      <alignment horizontal="left" vertical="center" wrapText="1"/>
      <protection/>
    </xf>
    <xf numFmtId="0" fontId="57" fillId="39" borderId="11" xfId="0" applyFont="1" applyFill="1" applyBorder="1" applyAlignment="1" applyProtection="1">
      <alignment horizontal="left" vertical="center" wrapText="1"/>
      <protection/>
    </xf>
    <xf numFmtId="1" fontId="7" fillId="39" borderId="11" xfId="56" applyNumberFormat="1" applyFont="1" applyFill="1" applyBorder="1" applyAlignment="1" applyProtection="1">
      <alignment horizontal="center" vertical="center" wrapText="1"/>
      <protection/>
    </xf>
    <xf numFmtId="0" fontId="2" fillId="38" borderId="11" xfId="0" applyFont="1" applyFill="1" applyBorder="1" applyAlignment="1" applyProtection="1">
      <alignment horizontal="center" vertical="center" wrapText="1"/>
      <protection/>
    </xf>
    <xf numFmtId="0" fontId="7" fillId="37" borderId="11" xfId="0" applyFont="1" applyFill="1" applyBorder="1" applyAlignment="1" applyProtection="1">
      <alignment horizontal="center" vertical="center" wrapText="1"/>
      <protection/>
    </xf>
    <xf numFmtId="0" fontId="3" fillId="35" borderId="11" xfId="0" applyFont="1" applyFill="1" applyBorder="1" applyAlignment="1" applyProtection="1">
      <alignment horizontal="center" vertical="center" textRotation="255" wrapText="1"/>
      <protection/>
    </xf>
    <xf numFmtId="0" fontId="3" fillId="37" borderId="11" xfId="0" applyFont="1" applyFill="1" applyBorder="1" applyAlignment="1" applyProtection="1">
      <alignment horizontal="center" vertical="center" textRotation="255" wrapText="1"/>
      <protection/>
    </xf>
    <xf numFmtId="0" fontId="2" fillId="37" borderId="15" xfId="0" applyFont="1" applyFill="1" applyBorder="1" applyAlignment="1" applyProtection="1">
      <alignment horizontal="center" vertical="center" wrapText="1"/>
      <protection/>
    </xf>
    <xf numFmtId="0" fontId="2" fillId="37" borderId="22" xfId="0" applyFont="1" applyFill="1" applyBorder="1" applyAlignment="1" applyProtection="1">
      <alignment horizontal="center" vertical="center" wrapText="1"/>
      <protection/>
    </xf>
    <xf numFmtId="0" fontId="2" fillId="37" borderId="16" xfId="0" applyFont="1" applyFill="1" applyBorder="1" applyAlignment="1" applyProtection="1">
      <alignment horizontal="center" vertical="center" wrapText="1"/>
      <protection/>
    </xf>
    <xf numFmtId="0" fontId="9" fillId="32" borderId="11" xfId="0" applyFont="1" applyFill="1" applyBorder="1" applyAlignment="1" applyProtection="1">
      <alignment horizontal="center" vertical="center" textRotation="255" wrapText="1"/>
      <protection/>
    </xf>
    <xf numFmtId="1" fontId="3" fillId="39" borderId="11" xfId="54" applyNumberFormat="1" applyFont="1" applyFill="1" applyBorder="1" applyAlignment="1" applyProtection="1">
      <alignment horizontal="center" vertical="center" wrapText="1"/>
      <protection/>
    </xf>
    <xf numFmtId="0" fontId="3" fillId="39" borderId="11" xfId="0" applyFont="1" applyFill="1" applyBorder="1" applyAlignment="1" applyProtection="1">
      <alignment horizontal="center" vertical="center" textRotation="255" wrapText="1"/>
      <protection/>
    </xf>
    <xf numFmtId="0" fontId="3" fillId="43" borderId="11" xfId="0" applyFont="1" applyFill="1" applyBorder="1" applyAlignment="1" applyProtection="1">
      <alignment horizontal="center" vertical="center" textRotation="255"/>
      <protection/>
    </xf>
    <xf numFmtId="0" fontId="3" fillId="38" borderId="11" xfId="0" applyFont="1" applyFill="1" applyBorder="1" applyAlignment="1" applyProtection="1">
      <alignment horizontal="center" vertical="center" textRotation="255" wrapText="1"/>
      <protection/>
    </xf>
    <xf numFmtId="0" fontId="3" fillId="33" borderId="11" xfId="0" applyFont="1" applyFill="1" applyBorder="1" applyAlignment="1" applyProtection="1">
      <alignment horizontal="center" vertical="center" textRotation="255" wrapText="1"/>
      <protection/>
    </xf>
    <xf numFmtId="0" fontId="7" fillId="0" borderId="0" xfId="0" applyFont="1" applyAlignment="1" applyProtection="1">
      <alignment horizontal="left" vertical="center" wrapText="1"/>
      <protection/>
    </xf>
    <xf numFmtId="0" fontId="7" fillId="0" borderId="27"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center" wrapText="1"/>
      <protection/>
    </xf>
    <xf numFmtId="0" fontId="3" fillId="29" borderId="11" xfId="0" applyFont="1" applyFill="1" applyBorder="1" applyAlignment="1" applyProtection="1">
      <alignment horizontal="center" vertical="center" textRotation="255"/>
      <protection/>
    </xf>
    <xf numFmtId="0" fontId="5" fillId="41" borderId="11" xfId="0" applyFont="1" applyFill="1" applyBorder="1" applyAlignment="1" applyProtection="1">
      <alignment horizontal="center" vertical="center" textRotation="255"/>
      <protection/>
    </xf>
    <xf numFmtId="0" fontId="2" fillId="39" borderId="28" xfId="0" applyFont="1" applyFill="1" applyBorder="1" applyAlignment="1" applyProtection="1">
      <alignment horizontal="center" vertical="center" wrapText="1"/>
      <protection/>
    </xf>
    <xf numFmtId="0" fontId="2" fillId="39" borderId="29" xfId="0" applyFont="1" applyFill="1" applyBorder="1" applyAlignment="1" applyProtection="1">
      <alignment horizontal="center" vertical="center" wrapText="1"/>
      <protection/>
    </xf>
    <xf numFmtId="0" fontId="11" fillId="45" borderId="12" xfId="0" applyFont="1" applyFill="1" applyBorder="1" applyAlignment="1" applyProtection="1">
      <alignment horizontal="center" vertical="center" wrapText="1"/>
      <protection/>
    </xf>
    <xf numFmtId="0" fontId="6" fillId="39" borderId="15" xfId="0" applyFont="1" applyFill="1" applyBorder="1" applyAlignment="1" applyProtection="1">
      <alignment horizontal="center" vertical="center" wrapText="1"/>
      <protection locked="0"/>
    </xf>
    <xf numFmtId="0" fontId="6" fillId="39" borderId="22" xfId="0" applyFont="1" applyFill="1" applyBorder="1" applyAlignment="1" applyProtection="1">
      <alignment horizontal="center" vertical="center" wrapText="1"/>
      <protection locked="0"/>
    </xf>
    <xf numFmtId="0" fontId="6" fillId="39" borderId="16" xfId="0" applyFont="1" applyFill="1" applyBorder="1" applyAlignment="1" applyProtection="1">
      <alignment horizontal="center" vertical="center" wrapText="1"/>
      <protection locked="0"/>
    </xf>
    <xf numFmtId="0" fontId="2" fillId="39" borderId="15" xfId="0" applyFont="1" applyFill="1" applyBorder="1" applyAlignment="1" applyProtection="1">
      <alignment horizontal="center" vertical="center" wrapText="1"/>
      <protection locked="0"/>
    </xf>
    <xf numFmtId="0" fontId="2" fillId="39" borderId="22" xfId="0" applyFont="1" applyFill="1" applyBorder="1" applyAlignment="1" applyProtection="1">
      <alignment horizontal="center" vertical="center" wrapText="1"/>
      <protection locked="0"/>
    </xf>
    <xf numFmtId="0" fontId="2" fillId="39" borderId="16" xfId="0" applyFont="1" applyFill="1" applyBorder="1" applyAlignment="1" applyProtection="1">
      <alignment horizontal="center" vertical="center" wrapText="1"/>
      <protection locked="0"/>
    </xf>
    <xf numFmtId="0" fontId="6" fillId="39" borderId="11" xfId="0" applyFont="1" applyFill="1" applyBorder="1" applyAlignment="1" applyProtection="1">
      <alignment horizontal="center" vertical="center" wrapText="1"/>
      <protection locked="0"/>
    </xf>
    <xf numFmtId="0" fontId="2" fillId="39" borderId="11" xfId="0" applyFont="1" applyFill="1" applyBorder="1" applyAlignment="1" applyProtection="1">
      <alignment horizontal="center" vertical="center" wrapText="1"/>
      <protection locked="0"/>
    </xf>
    <xf numFmtId="0" fontId="2" fillId="39" borderId="30" xfId="0" applyFont="1" applyFill="1" applyBorder="1" applyAlignment="1" applyProtection="1">
      <alignment horizontal="center" vertical="center" wrapText="1"/>
      <protection/>
    </xf>
    <xf numFmtId="0" fontId="21" fillId="39" borderId="11" xfId="0" applyFont="1" applyFill="1" applyBorder="1" applyAlignment="1" applyProtection="1">
      <alignment horizontal="justify" vertical="center" wrapText="1"/>
      <protection locked="0"/>
    </xf>
    <xf numFmtId="0" fontId="12" fillId="39" borderId="11" xfId="0" applyFont="1" applyFill="1" applyBorder="1" applyAlignment="1" applyProtection="1">
      <alignment horizontal="justify" vertical="center" wrapText="1"/>
      <protection locked="0"/>
    </xf>
    <xf numFmtId="0" fontId="2" fillId="39" borderId="11" xfId="0" applyFont="1" applyFill="1" applyBorder="1" applyAlignment="1" applyProtection="1">
      <alignment horizontal="justify" vertical="center" wrapText="1"/>
      <protection locked="0"/>
    </xf>
    <xf numFmtId="0" fontId="14" fillId="39" borderId="11" xfId="0" applyFont="1" applyFill="1" applyBorder="1" applyAlignment="1" applyProtection="1">
      <alignment horizontal="justify" vertical="center" wrapText="1"/>
      <protection locked="0"/>
    </xf>
    <xf numFmtId="9" fontId="2" fillId="39" borderId="11" xfId="0" applyNumberFormat="1" applyFont="1" applyFill="1" applyBorder="1" applyAlignment="1" applyProtection="1">
      <alignment horizontal="center" vertical="center" wrapText="1"/>
      <protection locked="0"/>
    </xf>
    <xf numFmtId="0" fontId="2" fillId="39" borderId="31" xfId="0" applyFont="1" applyFill="1" applyBorder="1" applyAlignment="1" applyProtection="1">
      <alignment horizontal="center" vertical="center" wrapText="1"/>
      <protection/>
    </xf>
    <xf numFmtId="9" fontId="2" fillId="39" borderId="15" xfId="0" applyNumberFormat="1" applyFont="1" applyFill="1" applyBorder="1" applyAlignment="1" applyProtection="1">
      <alignment horizontal="center" vertical="center" wrapText="1"/>
      <protection locked="0"/>
    </xf>
    <xf numFmtId="9" fontId="2" fillId="39" borderId="22" xfId="0" applyNumberFormat="1" applyFont="1" applyFill="1" applyBorder="1" applyAlignment="1" applyProtection="1">
      <alignment horizontal="center" vertical="center" wrapText="1"/>
      <protection locked="0"/>
    </xf>
    <xf numFmtId="9" fontId="2" fillId="39" borderId="16" xfId="0" applyNumberFormat="1" applyFont="1" applyFill="1" applyBorder="1" applyAlignment="1" applyProtection="1">
      <alignment horizontal="center" vertical="center" wrapText="1"/>
      <protection locked="0"/>
    </xf>
    <xf numFmtId="1" fontId="2" fillId="39" borderId="15" xfId="0" applyNumberFormat="1" applyFont="1" applyFill="1" applyBorder="1" applyAlignment="1" applyProtection="1">
      <alignment horizontal="center" vertical="center" wrapText="1"/>
      <protection locked="0"/>
    </xf>
    <xf numFmtId="1" fontId="2" fillId="39" borderId="16" xfId="0" applyNumberFormat="1" applyFont="1" applyFill="1" applyBorder="1" applyAlignment="1" applyProtection="1">
      <alignment horizontal="center" vertical="center" wrapText="1"/>
      <protection locked="0"/>
    </xf>
    <xf numFmtId="0" fontId="2" fillId="39" borderId="15" xfId="0" applyFont="1" applyFill="1" applyBorder="1" applyAlignment="1" applyProtection="1">
      <alignment horizontal="justify" vertical="center" wrapText="1"/>
      <protection locked="0"/>
    </xf>
    <xf numFmtId="0" fontId="2" fillId="39" borderId="22" xfId="0" applyFont="1" applyFill="1" applyBorder="1" applyAlignment="1" applyProtection="1">
      <alignment horizontal="justify" vertical="center" wrapText="1"/>
      <protection locked="0"/>
    </xf>
    <xf numFmtId="0" fontId="2" fillId="39" borderId="16" xfId="0" applyFont="1" applyFill="1" applyBorder="1" applyAlignment="1" applyProtection="1">
      <alignment horizontal="justify" vertical="center" wrapText="1"/>
      <protection locked="0"/>
    </xf>
    <xf numFmtId="9" fontId="2" fillId="39" borderId="15" xfId="0" applyNumberFormat="1" applyFont="1" applyFill="1" applyBorder="1" applyAlignment="1" applyProtection="1">
      <alignment horizontal="justify" vertical="center" wrapText="1"/>
      <protection locked="0"/>
    </xf>
    <xf numFmtId="9" fontId="2" fillId="39" borderId="16" xfId="0" applyNumberFormat="1" applyFont="1" applyFill="1" applyBorder="1" applyAlignment="1" applyProtection="1">
      <alignment horizontal="justify" vertical="center" wrapText="1"/>
      <protection locked="0"/>
    </xf>
    <xf numFmtId="0" fontId="2" fillId="39" borderId="15" xfId="0" applyFont="1" applyFill="1" applyBorder="1" applyAlignment="1" applyProtection="1">
      <alignment horizontal="center" vertical="center" wrapText="1"/>
      <protection/>
    </xf>
    <xf numFmtId="0" fontId="2" fillId="39" borderId="22" xfId="0" applyFont="1" applyFill="1" applyBorder="1" applyAlignment="1" applyProtection="1">
      <alignment horizontal="center" vertical="center" wrapText="1"/>
      <protection/>
    </xf>
    <xf numFmtId="9" fontId="2" fillId="39" borderId="15" xfId="56" applyFont="1" applyFill="1" applyBorder="1" applyAlignment="1" applyProtection="1">
      <alignment horizontal="center" vertical="center" wrapText="1"/>
      <protection/>
    </xf>
    <xf numFmtId="9" fontId="2" fillId="39" borderId="22" xfId="56" applyFont="1" applyFill="1" applyBorder="1" applyAlignment="1" applyProtection="1">
      <alignment horizontal="center" vertical="center" wrapText="1"/>
      <protection/>
    </xf>
    <xf numFmtId="9" fontId="2" fillId="39" borderId="16" xfId="56" applyFont="1" applyFill="1" applyBorder="1" applyAlignment="1" applyProtection="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Porcentual 2" xfId="55"/>
    <cellStyle name="Porcentual 2 2"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60">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1057275</xdr:colOff>
      <xdr:row>1</xdr:row>
      <xdr:rowOff>123825</xdr:rowOff>
    </xdr:from>
    <xdr:to>
      <xdr:col>2</xdr:col>
      <xdr:colOff>1257300</xdr:colOff>
      <xdr:row>2</xdr:row>
      <xdr:rowOff>762000</xdr:rowOff>
    </xdr:to>
    <xdr:pic>
      <xdr:nvPicPr>
        <xdr:cNvPr id="1" name="Picture 20"/>
        <xdr:cNvPicPr preferRelativeResize="1">
          <a:picLocks noChangeAspect="1"/>
        </xdr:cNvPicPr>
      </xdr:nvPicPr>
      <xdr:blipFill>
        <a:blip r:embed="rId1"/>
        <a:stretch>
          <a:fillRect/>
        </a:stretch>
      </xdr:blipFill>
      <xdr:spPr>
        <a:xfrm>
          <a:off x="1057275" y="571500"/>
          <a:ext cx="2990850" cy="1085850"/>
        </a:xfrm>
        <a:prstGeom prst="rect">
          <a:avLst/>
        </a:prstGeom>
        <a:noFill/>
        <a:ln w="9525" cmpd="sng">
          <a:noFill/>
        </a:ln>
      </xdr:spPr>
    </xdr:pic>
    <xdr:clientData/>
  </xdr:twoCellAnchor>
  <xdr:twoCellAnchor editAs="oneCell">
    <xdr:from>
      <xdr:col>12</xdr:col>
      <xdr:colOff>3086100</xdr:colOff>
      <xdr:row>1</xdr:row>
      <xdr:rowOff>228600</xdr:rowOff>
    </xdr:from>
    <xdr:to>
      <xdr:col>15</xdr:col>
      <xdr:colOff>0</xdr:colOff>
      <xdr:row>2</xdr:row>
      <xdr:rowOff>876300</xdr:rowOff>
    </xdr:to>
    <xdr:pic>
      <xdr:nvPicPr>
        <xdr:cNvPr id="2" name="Picture 2" descr="Ministerio de Salud y ProtecciÃ³n Social - RepÃºblica de Colombia"/>
        <xdr:cNvPicPr preferRelativeResize="1">
          <a:picLocks noChangeAspect="1"/>
        </xdr:cNvPicPr>
      </xdr:nvPicPr>
      <xdr:blipFill>
        <a:blip r:embed="rId2"/>
        <a:stretch>
          <a:fillRect/>
        </a:stretch>
      </xdr:blipFill>
      <xdr:spPr>
        <a:xfrm>
          <a:off x="45500925" y="676275"/>
          <a:ext cx="3429000"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ondo/wwwroot/proveeedores_todos.as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228"/>
  <sheetViews>
    <sheetView tabSelected="1" zoomScale="30" zoomScaleNormal="30" zoomScaleSheetLayoutView="30" workbookViewId="0" topLeftCell="A1">
      <selection activeCell="G13" sqref="G13"/>
    </sheetView>
  </sheetViews>
  <sheetFormatPr defaultColWidth="11.421875" defaultRowHeight="15"/>
  <cols>
    <col min="1" max="1" width="15.8515625" style="2" customWidth="1"/>
    <col min="2" max="2" width="26.00390625" style="5" customWidth="1"/>
    <col min="3" max="3" width="18.8515625" style="5" customWidth="1"/>
    <col min="4" max="4" width="35.28125" style="3" customWidth="1"/>
    <col min="5" max="5" width="22.421875" style="3" customWidth="1"/>
    <col min="6" max="6" width="102.00390625" style="3" customWidth="1"/>
    <col min="7" max="7" width="81.00390625" style="137" customWidth="1"/>
    <col min="8" max="8" width="75.8515625" style="100" customWidth="1"/>
    <col min="9" max="9" width="75.8515625" style="92" customWidth="1"/>
    <col min="10" max="10" width="64.28125" style="3" customWidth="1"/>
    <col min="11" max="11" width="49.28125" style="3" customWidth="1"/>
    <col min="12" max="12" width="69.421875" style="3" customWidth="1"/>
    <col min="13" max="13" width="48.140625" style="4" customWidth="1"/>
    <col min="14" max="14" width="19.7109375" style="10" customWidth="1"/>
    <col min="15" max="15" width="29.8515625" style="10" customWidth="1"/>
    <col min="16" max="16" width="26.7109375" style="10" customWidth="1"/>
    <col min="17" max="17" width="23.28125" style="10" customWidth="1"/>
    <col min="18" max="18" width="37.7109375" style="343" hidden="1" customWidth="1"/>
    <col min="19" max="19" width="40.8515625" style="343" hidden="1" customWidth="1"/>
    <col min="20" max="20" width="27.00390625" style="343" hidden="1" customWidth="1"/>
    <col min="21" max="21" width="38.7109375" style="343" hidden="1" customWidth="1"/>
    <col min="22" max="22" width="61.28125" style="1" hidden="1" customWidth="1"/>
    <col min="23" max="23" width="162.8515625" style="344" hidden="1" customWidth="1"/>
    <col min="24" max="24" width="145.7109375" style="1" hidden="1" customWidth="1"/>
    <col min="25" max="38" width="11.421875" style="1" hidden="1" customWidth="1"/>
    <col min="39" max="44" width="11.421875" style="1" customWidth="1"/>
    <col min="45" max="45" width="134.28125" style="1" customWidth="1"/>
    <col min="46" max="16384" width="11.421875" style="1" customWidth="1"/>
  </cols>
  <sheetData>
    <row r="1" spans="1:17" ht="35.25">
      <c r="A1" s="482"/>
      <c r="B1" s="483"/>
      <c r="C1" s="483"/>
      <c r="D1" s="483"/>
      <c r="E1" s="483"/>
      <c r="F1" s="6"/>
      <c r="G1" s="486" t="s">
        <v>0</v>
      </c>
      <c r="H1" s="487"/>
      <c r="I1" s="487"/>
      <c r="J1" s="487"/>
      <c r="K1" s="487"/>
      <c r="L1" s="487"/>
      <c r="M1" s="487"/>
      <c r="N1" s="487"/>
      <c r="O1" s="487"/>
      <c r="P1" s="487"/>
      <c r="Q1" s="487"/>
    </row>
    <row r="2" spans="1:17" ht="35.25">
      <c r="A2" s="484"/>
      <c r="B2" s="485"/>
      <c r="C2" s="485"/>
      <c r="D2" s="485"/>
      <c r="E2" s="485"/>
      <c r="F2" s="7"/>
      <c r="G2" s="488" t="s">
        <v>16</v>
      </c>
      <c r="H2" s="489"/>
      <c r="I2" s="489"/>
      <c r="J2" s="489"/>
      <c r="K2" s="489"/>
      <c r="L2" s="489"/>
      <c r="M2" s="489"/>
      <c r="N2" s="489"/>
      <c r="O2" s="489"/>
      <c r="P2" s="489"/>
      <c r="Q2" s="489"/>
    </row>
    <row r="3" spans="1:17" ht="93.75" customHeight="1">
      <c r="A3" s="484"/>
      <c r="B3" s="485"/>
      <c r="C3" s="485"/>
      <c r="D3" s="485"/>
      <c r="E3" s="485"/>
      <c r="F3" s="7"/>
      <c r="G3" s="488"/>
      <c r="H3" s="489"/>
      <c r="I3" s="489"/>
      <c r="J3" s="489"/>
      <c r="K3" s="489"/>
      <c r="L3" s="489"/>
      <c r="M3" s="489"/>
      <c r="N3" s="489"/>
      <c r="O3" s="489"/>
      <c r="P3" s="489"/>
      <c r="Q3" s="489"/>
    </row>
    <row r="4" spans="1:17" ht="35.25">
      <c r="A4" s="490" t="s">
        <v>20</v>
      </c>
      <c r="B4" s="491"/>
      <c r="C4" s="491"/>
      <c r="D4" s="491"/>
      <c r="E4" s="491"/>
      <c r="F4" s="8"/>
      <c r="G4" s="492" t="s">
        <v>21</v>
      </c>
      <c r="H4" s="492"/>
      <c r="I4" s="492"/>
      <c r="J4" s="492"/>
      <c r="K4" s="493" t="s">
        <v>17</v>
      </c>
      <c r="L4" s="493"/>
      <c r="M4" s="493" t="s">
        <v>25</v>
      </c>
      <c r="N4" s="493"/>
      <c r="O4" s="493"/>
      <c r="P4" s="493"/>
      <c r="Q4" s="493"/>
    </row>
    <row r="5" spans="1:17" ht="45.75">
      <c r="A5" s="471"/>
      <c r="B5" s="472"/>
      <c r="C5" s="472"/>
      <c r="D5" s="472"/>
      <c r="E5" s="472"/>
      <c r="F5" s="472"/>
      <c r="G5" s="472"/>
      <c r="H5" s="472"/>
      <c r="I5" s="472"/>
      <c r="J5" s="472"/>
      <c r="K5" s="472"/>
      <c r="L5" s="472"/>
      <c r="M5" s="472"/>
      <c r="N5" s="472"/>
      <c r="O5" s="472"/>
      <c r="P5" s="472"/>
      <c r="Q5" s="472"/>
    </row>
    <row r="6" spans="1:45" s="76" customFormat="1" ht="45.75">
      <c r="A6" s="473" t="s">
        <v>1</v>
      </c>
      <c r="B6" s="474"/>
      <c r="C6" s="474"/>
      <c r="D6" s="474"/>
      <c r="E6" s="474"/>
      <c r="F6" s="474"/>
      <c r="G6" s="474"/>
      <c r="H6" s="474"/>
      <c r="I6" s="474"/>
      <c r="J6" s="474"/>
      <c r="K6" s="474"/>
      <c r="L6" s="474"/>
      <c r="M6" s="474"/>
      <c r="N6" s="474"/>
      <c r="O6" s="474"/>
      <c r="P6" s="474"/>
      <c r="Q6" s="474"/>
      <c r="R6" s="56"/>
      <c r="S6" s="56"/>
      <c r="T6" s="56"/>
      <c r="U6" s="56"/>
      <c r="W6" s="345"/>
      <c r="AS6" s="334"/>
    </row>
    <row r="7" spans="1:45" s="76" customFormat="1" ht="45.75">
      <c r="A7" s="473" t="s">
        <v>350</v>
      </c>
      <c r="B7" s="474"/>
      <c r="C7" s="474"/>
      <c r="D7" s="474"/>
      <c r="E7" s="474"/>
      <c r="F7" s="474"/>
      <c r="G7" s="474"/>
      <c r="H7" s="474"/>
      <c r="I7" s="474"/>
      <c r="J7" s="474"/>
      <c r="K7" s="474"/>
      <c r="L7" s="474"/>
      <c r="M7" s="474"/>
      <c r="N7" s="474"/>
      <c r="O7" s="474"/>
      <c r="P7" s="474"/>
      <c r="Q7" s="474"/>
      <c r="R7" s="56"/>
      <c r="S7" s="56"/>
      <c r="T7" s="56"/>
      <c r="U7" s="56"/>
      <c r="W7" s="345"/>
      <c r="AS7" s="334"/>
    </row>
    <row r="8" spans="1:45" s="11" customFormat="1" ht="45.75">
      <c r="A8" s="475" t="s">
        <v>492</v>
      </c>
      <c r="B8" s="476"/>
      <c r="C8" s="476"/>
      <c r="D8" s="476"/>
      <c r="E8" s="476"/>
      <c r="F8" s="476"/>
      <c r="G8" s="476"/>
      <c r="H8" s="476"/>
      <c r="I8" s="476"/>
      <c r="J8" s="476"/>
      <c r="K8" s="476"/>
      <c r="L8" s="476"/>
      <c r="M8" s="476"/>
      <c r="N8" s="476"/>
      <c r="O8" s="476"/>
      <c r="P8" s="476"/>
      <c r="Q8" s="476"/>
      <c r="R8" s="56"/>
      <c r="S8" s="56"/>
      <c r="T8" s="56"/>
      <c r="U8" s="56"/>
      <c r="W8" s="345"/>
      <c r="AS8" s="332"/>
    </row>
    <row r="9" spans="1:45" s="76" customFormat="1" ht="15" customHeight="1" thickBot="1">
      <c r="A9" s="477"/>
      <c r="B9" s="478"/>
      <c r="C9" s="478"/>
      <c r="D9" s="478"/>
      <c r="E9" s="478"/>
      <c r="F9" s="478"/>
      <c r="G9" s="478"/>
      <c r="H9" s="478"/>
      <c r="I9" s="478"/>
      <c r="J9" s="478"/>
      <c r="K9" s="478"/>
      <c r="L9" s="478"/>
      <c r="M9" s="478"/>
      <c r="N9" s="478"/>
      <c r="O9" s="478"/>
      <c r="P9" s="478"/>
      <c r="Q9" s="478"/>
      <c r="R9" s="56"/>
      <c r="S9" s="56"/>
      <c r="T9" s="56"/>
      <c r="U9" s="56"/>
      <c r="W9" s="345"/>
      <c r="AS9" s="334"/>
    </row>
    <row r="10" spans="1:45" s="76" customFormat="1" ht="36.75" customHeight="1" thickBot="1" thickTop="1">
      <c r="A10" s="479" t="s">
        <v>2</v>
      </c>
      <c r="B10" s="463" t="s">
        <v>18</v>
      </c>
      <c r="C10" s="464" t="s">
        <v>480</v>
      </c>
      <c r="D10" s="465" t="s">
        <v>19</v>
      </c>
      <c r="E10" s="465" t="s">
        <v>352</v>
      </c>
      <c r="F10" s="465" t="s">
        <v>353</v>
      </c>
      <c r="G10" s="457" t="s">
        <v>3</v>
      </c>
      <c r="H10" s="459" t="s">
        <v>4</v>
      </c>
      <c r="I10" s="460"/>
      <c r="J10" s="465" t="s">
        <v>5</v>
      </c>
      <c r="K10" s="494"/>
      <c r="L10" s="494"/>
      <c r="M10" s="494"/>
      <c r="N10" s="465" t="s">
        <v>6</v>
      </c>
      <c r="O10" s="465"/>
      <c r="P10" s="465"/>
      <c r="Q10" s="465"/>
      <c r="R10" s="518" t="s">
        <v>695</v>
      </c>
      <c r="S10" s="518"/>
      <c r="T10" s="518"/>
      <c r="U10" s="518"/>
      <c r="V10" s="518"/>
      <c r="W10" s="518"/>
      <c r="X10" s="518"/>
      <c r="Y10" s="518" t="s">
        <v>696</v>
      </c>
      <c r="Z10" s="518"/>
      <c r="AA10" s="518"/>
      <c r="AB10" s="518"/>
      <c r="AC10" s="518"/>
      <c r="AD10" s="518"/>
      <c r="AE10" s="518"/>
      <c r="AF10" s="518" t="s">
        <v>697</v>
      </c>
      <c r="AG10" s="518"/>
      <c r="AH10" s="518"/>
      <c r="AI10" s="518"/>
      <c r="AJ10" s="518"/>
      <c r="AK10" s="518"/>
      <c r="AL10" s="518"/>
      <c r="AM10" s="1"/>
      <c r="AN10" s="1"/>
      <c r="AO10" s="1"/>
      <c r="AP10" s="1"/>
      <c r="AQ10" s="1"/>
      <c r="AR10" s="1"/>
      <c r="AS10" s="334"/>
    </row>
    <row r="11" spans="1:45" s="76" customFormat="1" ht="36.75" thickBot="1" thickTop="1">
      <c r="A11" s="479"/>
      <c r="B11" s="463"/>
      <c r="C11" s="481"/>
      <c r="D11" s="465"/>
      <c r="E11" s="465"/>
      <c r="F11" s="465"/>
      <c r="G11" s="457"/>
      <c r="H11" s="461"/>
      <c r="I11" s="462"/>
      <c r="J11" s="465"/>
      <c r="K11" s="494"/>
      <c r="L11" s="494"/>
      <c r="M11" s="494"/>
      <c r="N11" s="465"/>
      <c r="O11" s="465"/>
      <c r="P11" s="465"/>
      <c r="Q11" s="465"/>
      <c r="R11" s="518"/>
      <c r="S11" s="518"/>
      <c r="T11" s="518"/>
      <c r="U11" s="518"/>
      <c r="V11" s="518"/>
      <c r="W11" s="518"/>
      <c r="X11" s="518"/>
      <c r="Y11" s="518"/>
      <c r="Z11" s="518"/>
      <c r="AA11" s="518"/>
      <c r="AB11" s="518"/>
      <c r="AC11" s="518"/>
      <c r="AD11" s="518"/>
      <c r="AE11" s="518"/>
      <c r="AF11" s="518"/>
      <c r="AG11" s="518"/>
      <c r="AH11" s="518"/>
      <c r="AI11" s="518"/>
      <c r="AJ11" s="518"/>
      <c r="AK11" s="518"/>
      <c r="AL11" s="518"/>
      <c r="AM11" s="1"/>
      <c r="AN11" s="1"/>
      <c r="AO11" s="1"/>
      <c r="AP11" s="1"/>
      <c r="AQ11" s="1"/>
      <c r="AR11" s="1"/>
      <c r="AS11" s="334"/>
    </row>
    <row r="12" spans="1:45" s="76" customFormat="1" ht="319.5" customHeight="1" thickBot="1" thickTop="1">
      <c r="A12" s="480"/>
      <c r="B12" s="464"/>
      <c r="C12" s="481"/>
      <c r="D12" s="466"/>
      <c r="E12" s="466"/>
      <c r="F12" s="466"/>
      <c r="G12" s="458"/>
      <c r="H12" s="266" t="s">
        <v>7</v>
      </c>
      <c r="I12" s="267" t="s">
        <v>8</v>
      </c>
      <c r="J12" s="466"/>
      <c r="K12" s="267" t="s">
        <v>9</v>
      </c>
      <c r="L12" s="267" t="s">
        <v>10</v>
      </c>
      <c r="M12" s="267" t="s">
        <v>11</v>
      </c>
      <c r="N12" s="268" t="s">
        <v>12</v>
      </c>
      <c r="O12" s="269" t="s">
        <v>13</v>
      </c>
      <c r="P12" s="270" t="s">
        <v>14</v>
      </c>
      <c r="Q12" s="271" t="s">
        <v>15</v>
      </c>
      <c r="R12" s="181" t="s">
        <v>698</v>
      </c>
      <c r="S12" s="181" t="s">
        <v>699</v>
      </c>
      <c r="T12" s="182" t="s">
        <v>700</v>
      </c>
      <c r="U12" s="183" t="s">
        <v>701</v>
      </c>
      <c r="V12" s="184" t="s">
        <v>702</v>
      </c>
      <c r="W12" s="354" t="s">
        <v>703</v>
      </c>
      <c r="X12" s="185" t="s">
        <v>704</v>
      </c>
      <c r="Y12" s="181" t="s">
        <v>698</v>
      </c>
      <c r="Z12" s="181" t="s">
        <v>699</v>
      </c>
      <c r="AA12" s="182" t="s">
        <v>700</v>
      </c>
      <c r="AB12" s="183" t="s">
        <v>701</v>
      </c>
      <c r="AC12" s="184" t="s">
        <v>702</v>
      </c>
      <c r="AD12" s="185" t="s">
        <v>703</v>
      </c>
      <c r="AE12" s="184" t="s">
        <v>704</v>
      </c>
      <c r="AF12" s="181" t="s">
        <v>698</v>
      </c>
      <c r="AG12" s="181" t="s">
        <v>699</v>
      </c>
      <c r="AH12" s="183" t="s">
        <v>700</v>
      </c>
      <c r="AI12" s="186" t="s">
        <v>701</v>
      </c>
      <c r="AJ12" s="180" t="s">
        <v>702</v>
      </c>
      <c r="AK12" s="187" t="s">
        <v>703</v>
      </c>
      <c r="AL12" s="180" t="s">
        <v>704</v>
      </c>
      <c r="AM12" s="1"/>
      <c r="AN12" s="1"/>
      <c r="AO12" s="1"/>
      <c r="AP12" s="1"/>
      <c r="AQ12" s="1"/>
      <c r="AR12" s="1"/>
      <c r="AS12" s="334"/>
    </row>
    <row r="13" spans="1:45" s="76" customFormat="1" ht="395.25" customHeight="1" thickBot="1" thickTop="1">
      <c r="A13" s="435" t="s">
        <v>71</v>
      </c>
      <c r="B13" s="23">
        <v>1</v>
      </c>
      <c r="C13" s="23"/>
      <c r="D13" s="436" t="s">
        <v>72</v>
      </c>
      <c r="E13" s="159" t="s">
        <v>356</v>
      </c>
      <c r="F13" s="159" t="s">
        <v>361</v>
      </c>
      <c r="G13" s="110" t="s">
        <v>426</v>
      </c>
      <c r="H13" s="111" t="s">
        <v>688</v>
      </c>
      <c r="I13" s="79"/>
      <c r="J13" s="159" t="s">
        <v>424</v>
      </c>
      <c r="K13" s="159" t="s">
        <v>130</v>
      </c>
      <c r="L13" s="159" t="s">
        <v>131</v>
      </c>
      <c r="M13" s="24">
        <v>1</v>
      </c>
      <c r="N13" s="159" t="s">
        <v>31</v>
      </c>
      <c r="O13" s="159" t="s">
        <v>32</v>
      </c>
      <c r="P13" s="159" t="s">
        <v>33</v>
      </c>
      <c r="Q13" s="159" t="s">
        <v>34</v>
      </c>
      <c r="R13" s="335">
        <v>2</v>
      </c>
      <c r="S13" s="335">
        <v>2</v>
      </c>
      <c r="T13" s="244">
        <f>+R13/S13</f>
        <v>1</v>
      </c>
      <c r="U13" s="244">
        <f>+T13/M13</f>
        <v>1</v>
      </c>
      <c r="V13" s="245" t="str">
        <f>IF(U13&gt;=95%,$Q$12,IF(U13&gt;=70%,$P$12,IF(U13&gt;=50%,$O$12,IF(U13&lt;50%,$N$12,"ojo"))))</f>
        <v>SATISFACTORIO</v>
      </c>
      <c r="W13" s="363" t="s">
        <v>813</v>
      </c>
      <c r="X13" s="272" t="s">
        <v>924</v>
      </c>
      <c r="Y13" s="254">
        <v>1</v>
      </c>
      <c r="Z13" s="188">
        <v>2</v>
      </c>
      <c r="AA13" s="189">
        <f>+Y13/Z13</f>
        <v>0.5</v>
      </c>
      <c r="AB13" s="189">
        <f>+AA13/T13</f>
        <v>0.5</v>
      </c>
      <c r="AC13" s="190" t="str">
        <f>IF(AB13&gt;=85%,$P$12,IF(AB13&gt;=60%,$O$12,IF(AB13&gt;=40%,$N$12,IF(AB13&lt;40%,$M$12,"ojo"))))</f>
        <v>INSATISFACTORIO</v>
      </c>
      <c r="AD13" s="191"/>
      <c r="AE13" s="191"/>
      <c r="AF13" s="188">
        <f>+R13</f>
        <v>2</v>
      </c>
      <c r="AG13" s="188">
        <f>+S13+Z13</f>
        <v>4</v>
      </c>
      <c r="AH13" s="189">
        <f>+AF13/AG13</f>
        <v>0.5</v>
      </c>
      <c r="AI13" s="189">
        <f>+AH13/AA13</f>
        <v>1</v>
      </c>
      <c r="AJ13" s="190" t="str">
        <f>IF(AI13&gt;=85%,$P$12,IF(AI13&gt;=60%,$O$12,IF(AI13&gt;=40%,$N$12,IF(AI13&lt;40%,$M$12,"ojo"))))</f>
        <v>ACEPTABLE</v>
      </c>
      <c r="AK13" s="191"/>
      <c r="AL13" s="191"/>
      <c r="AM13" s="1"/>
      <c r="AN13" s="1"/>
      <c r="AO13" s="1"/>
      <c r="AP13" s="1"/>
      <c r="AQ13" s="1"/>
      <c r="AR13" s="1"/>
      <c r="AS13" s="325"/>
    </row>
    <row r="14" spans="1:45" s="76" customFormat="1" ht="395.25" customHeight="1" thickBot="1" thickTop="1">
      <c r="A14" s="435"/>
      <c r="B14" s="20">
        <v>2</v>
      </c>
      <c r="C14" s="20"/>
      <c r="D14" s="436"/>
      <c r="E14" s="159" t="s">
        <v>358</v>
      </c>
      <c r="F14" s="159" t="s">
        <v>357</v>
      </c>
      <c r="G14" s="110" t="s">
        <v>73</v>
      </c>
      <c r="H14" s="111" t="s">
        <v>74</v>
      </c>
      <c r="I14" s="79" t="s">
        <v>74</v>
      </c>
      <c r="J14" s="159" t="s">
        <v>75</v>
      </c>
      <c r="K14" s="159" t="s">
        <v>76</v>
      </c>
      <c r="L14" s="159" t="s">
        <v>626</v>
      </c>
      <c r="M14" s="24">
        <v>0.9</v>
      </c>
      <c r="N14" s="154" t="s">
        <v>241</v>
      </c>
      <c r="O14" s="154" t="s">
        <v>242</v>
      </c>
      <c r="P14" s="154" t="s">
        <v>243</v>
      </c>
      <c r="Q14" s="154" t="s">
        <v>244</v>
      </c>
      <c r="R14" s="335">
        <v>75</v>
      </c>
      <c r="S14" s="335">
        <v>101</v>
      </c>
      <c r="T14" s="244">
        <f>+R14/S14</f>
        <v>0.7425742574257426</v>
      </c>
      <c r="U14" s="244">
        <f>+T14/M14</f>
        <v>0.8250825082508251</v>
      </c>
      <c r="V14" s="245" t="str">
        <f>IF(U14&gt;=85%,$Q$12,IF(U14&gt;=60%,$P$12,IF(U14&gt;=40%,$O$12,IF(U14&lt;40%,$N$12,"ojo"))))</f>
        <v>ACEPTABLE</v>
      </c>
      <c r="W14" s="364" t="s">
        <v>814</v>
      </c>
      <c r="X14" s="272" t="s">
        <v>922</v>
      </c>
      <c r="Y14" s="254">
        <v>5</v>
      </c>
      <c r="Z14" s="188">
        <v>5</v>
      </c>
      <c r="AA14" s="189">
        <f>+Y14/Z14</f>
        <v>1</v>
      </c>
      <c r="AB14" s="189">
        <f>+AA14/T14</f>
        <v>1.3466666666666667</v>
      </c>
      <c r="AC14" s="190" t="str">
        <f>IF(AB14&gt;=85%,$P$12,IF(AB14&gt;=60%,$O$12,IF(AB14&gt;=40%,$N$12,IF(AB14&lt;40%,$M$12,"ojo"))))</f>
        <v>ACEPTABLE</v>
      </c>
      <c r="AD14" s="191"/>
      <c r="AE14" s="191"/>
      <c r="AF14" s="188">
        <f>+R14</f>
        <v>75</v>
      </c>
      <c r="AG14" s="188">
        <f>+S14+Z14</f>
        <v>106</v>
      </c>
      <c r="AH14" s="189">
        <f>+AF14/AG14</f>
        <v>0.7075471698113207</v>
      </c>
      <c r="AI14" s="189">
        <f>+AH14/AA14</f>
        <v>0.7075471698113207</v>
      </c>
      <c r="AJ14" s="190" t="str">
        <f>IF(AI14&gt;=95%,$P$12,IF(AI14&gt;=70%,$O$12,IF(AI14&gt;=50%,$N$12,IF(AI14&lt;50%,$M$12,"ojo"))))</f>
        <v>MINIMO</v>
      </c>
      <c r="AK14" s="191"/>
      <c r="AL14" s="191"/>
      <c r="AM14" s="1"/>
      <c r="AN14" s="1"/>
      <c r="AO14" s="1"/>
      <c r="AP14" s="1"/>
      <c r="AQ14" s="1"/>
      <c r="AR14" s="1"/>
      <c r="AS14" s="331"/>
    </row>
    <row r="15" spans="1:45" s="76" customFormat="1" ht="395.25" customHeight="1" thickBot="1" thickTop="1">
      <c r="A15" s="435"/>
      <c r="B15" s="23">
        <v>3</v>
      </c>
      <c r="C15" s="23"/>
      <c r="D15" s="436"/>
      <c r="E15" s="159" t="s">
        <v>358</v>
      </c>
      <c r="F15" s="159" t="s">
        <v>357</v>
      </c>
      <c r="G15" s="112" t="s">
        <v>221</v>
      </c>
      <c r="H15" s="111" t="s">
        <v>222</v>
      </c>
      <c r="I15" s="79" t="s">
        <v>222</v>
      </c>
      <c r="J15" s="154" t="s">
        <v>219</v>
      </c>
      <c r="K15" s="159" t="s">
        <v>77</v>
      </c>
      <c r="L15" s="159" t="s">
        <v>223</v>
      </c>
      <c r="M15" s="24">
        <v>1</v>
      </c>
      <c r="N15" s="159" t="s">
        <v>31</v>
      </c>
      <c r="O15" s="159" t="s">
        <v>32</v>
      </c>
      <c r="P15" s="159" t="s">
        <v>33</v>
      </c>
      <c r="Q15" s="159" t="s">
        <v>34</v>
      </c>
      <c r="R15" s="335" t="s">
        <v>114</v>
      </c>
      <c r="S15" s="335" t="s">
        <v>114</v>
      </c>
      <c r="T15" s="244" t="s">
        <v>114</v>
      </c>
      <c r="U15" s="244" t="s">
        <v>114</v>
      </c>
      <c r="V15" s="245" t="s">
        <v>114</v>
      </c>
      <c r="W15" s="363" t="s">
        <v>800</v>
      </c>
      <c r="X15" s="363" t="s">
        <v>923</v>
      </c>
      <c r="Y15" s="254"/>
      <c r="Z15" s="188"/>
      <c r="AA15" s="192"/>
      <c r="AB15" s="192"/>
      <c r="AC15" s="190"/>
      <c r="AD15" s="191"/>
      <c r="AE15" s="191"/>
      <c r="AF15" s="188"/>
      <c r="AG15" s="188"/>
      <c r="AH15" s="192"/>
      <c r="AI15" s="192"/>
      <c r="AJ15" s="190"/>
      <c r="AK15" s="191"/>
      <c r="AL15" s="191"/>
      <c r="AM15" s="1"/>
      <c r="AN15" s="1"/>
      <c r="AO15" s="1"/>
      <c r="AP15" s="1"/>
      <c r="AQ15" s="1"/>
      <c r="AR15" s="1"/>
      <c r="AS15" s="325"/>
    </row>
    <row r="16" spans="1:45" s="76" customFormat="1" ht="395.25" customHeight="1" thickBot="1" thickTop="1">
      <c r="A16" s="435"/>
      <c r="B16" s="20">
        <v>4</v>
      </c>
      <c r="C16" s="20"/>
      <c r="D16" s="436"/>
      <c r="E16" s="159" t="s">
        <v>358</v>
      </c>
      <c r="F16" s="159" t="s">
        <v>357</v>
      </c>
      <c r="G16" s="112" t="s">
        <v>78</v>
      </c>
      <c r="H16" s="111" t="s">
        <v>79</v>
      </c>
      <c r="I16" s="79" t="s">
        <v>79</v>
      </c>
      <c r="J16" s="159" t="s">
        <v>80</v>
      </c>
      <c r="K16" s="159" t="s">
        <v>81</v>
      </c>
      <c r="L16" s="159" t="s">
        <v>82</v>
      </c>
      <c r="M16" s="24">
        <v>1</v>
      </c>
      <c r="N16" s="159" t="s">
        <v>31</v>
      </c>
      <c r="O16" s="159" t="s">
        <v>32</v>
      </c>
      <c r="P16" s="159" t="s">
        <v>33</v>
      </c>
      <c r="Q16" s="159" t="s">
        <v>34</v>
      </c>
      <c r="R16" s="335">
        <v>25</v>
      </c>
      <c r="S16" s="335">
        <v>25</v>
      </c>
      <c r="T16" s="244">
        <f>+R16/S16</f>
        <v>1</v>
      </c>
      <c r="U16" s="244">
        <f aca="true" t="shared" si="0" ref="U16:U22">+T16/M16</f>
        <v>1</v>
      </c>
      <c r="V16" s="245" t="str">
        <f aca="true" t="shared" si="1" ref="V16:V77">IF(U16&gt;=95%,$Q$12,IF(U16&gt;=70%,$P$12,IF(U16&gt;=50%,$O$12,IF(U16&lt;50%,$N$12,"ojo"))))</f>
        <v>SATISFACTORIO</v>
      </c>
      <c r="W16" s="363" t="s">
        <v>768</v>
      </c>
      <c r="X16" s="272" t="s">
        <v>925</v>
      </c>
      <c r="Y16" s="254"/>
      <c r="Z16" s="188"/>
      <c r="AA16" s="192"/>
      <c r="AB16" s="192"/>
      <c r="AC16" s="190"/>
      <c r="AD16" s="191"/>
      <c r="AE16" s="191"/>
      <c r="AF16" s="188"/>
      <c r="AG16" s="188"/>
      <c r="AH16" s="192"/>
      <c r="AI16" s="192"/>
      <c r="AJ16" s="190"/>
      <c r="AK16" s="191"/>
      <c r="AL16" s="191"/>
      <c r="AM16" s="1"/>
      <c r="AN16" s="1"/>
      <c r="AO16" s="1"/>
      <c r="AP16" s="1"/>
      <c r="AQ16" s="1"/>
      <c r="AR16" s="1"/>
      <c r="AS16" s="325"/>
    </row>
    <row r="17" spans="1:45" s="76" customFormat="1" ht="395.25" customHeight="1" thickBot="1" thickTop="1">
      <c r="A17" s="435"/>
      <c r="B17" s="23">
        <v>5</v>
      </c>
      <c r="C17" s="23"/>
      <c r="D17" s="21" t="s">
        <v>39</v>
      </c>
      <c r="E17" s="21" t="s">
        <v>354</v>
      </c>
      <c r="F17" s="21" t="s">
        <v>355</v>
      </c>
      <c r="G17" s="149" t="s">
        <v>83</v>
      </c>
      <c r="H17" s="111" t="s">
        <v>240</v>
      </c>
      <c r="I17" s="79" t="s">
        <v>240</v>
      </c>
      <c r="J17" s="159" t="s">
        <v>84</v>
      </c>
      <c r="K17" s="154" t="s">
        <v>60</v>
      </c>
      <c r="L17" s="154" t="s">
        <v>61</v>
      </c>
      <c r="M17" s="24">
        <v>1</v>
      </c>
      <c r="N17" s="159" t="s">
        <v>31</v>
      </c>
      <c r="O17" s="159" t="s">
        <v>32</v>
      </c>
      <c r="P17" s="159" t="s">
        <v>33</v>
      </c>
      <c r="Q17" s="159" t="s">
        <v>34</v>
      </c>
      <c r="R17" s="335">
        <v>0</v>
      </c>
      <c r="S17" s="335">
        <v>1</v>
      </c>
      <c r="T17" s="244">
        <v>0</v>
      </c>
      <c r="U17" s="244">
        <v>0</v>
      </c>
      <c r="V17" s="395" t="s">
        <v>12</v>
      </c>
      <c r="W17" s="363" t="s">
        <v>769</v>
      </c>
      <c r="X17" s="363" t="s">
        <v>996</v>
      </c>
      <c r="Y17" s="254"/>
      <c r="Z17" s="188"/>
      <c r="AA17" s="192"/>
      <c r="AB17" s="192"/>
      <c r="AC17" s="190"/>
      <c r="AD17" s="191"/>
      <c r="AE17" s="191"/>
      <c r="AF17" s="188"/>
      <c r="AG17" s="188"/>
      <c r="AH17" s="192"/>
      <c r="AI17" s="192"/>
      <c r="AJ17" s="190"/>
      <c r="AK17" s="191"/>
      <c r="AL17" s="191"/>
      <c r="AM17" s="1"/>
      <c r="AN17" s="1"/>
      <c r="AO17" s="1"/>
      <c r="AP17" s="1"/>
      <c r="AQ17" s="1"/>
      <c r="AR17" s="1"/>
      <c r="AS17" s="325"/>
    </row>
    <row r="18" spans="1:45" s="76" customFormat="1" ht="395.25" customHeight="1" thickBot="1" thickTop="1">
      <c r="A18" s="435"/>
      <c r="B18" s="20">
        <v>6</v>
      </c>
      <c r="C18" s="20"/>
      <c r="D18" s="437" t="s">
        <v>26</v>
      </c>
      <c r="E18" s="21" t="s">
        <v>354</v>
      </c>
      <c r="F18" s="21" t="s">
        <v>355</v>
      </c>
      <c r="G18" s="149" t="s">
        <v>423</v>
      </c>
      <c r="H18" s="113" t="s">
        <v>533</v>
      </c>
      <c r="I18" s="80" t="s">
        <v>534</v>
      </c>
      <c r="J18" s="154" t="s">
        <v>424</v>
      </c>
      <c r="K18" s="22" t="s">
        <v>29</v>
      </c>
      <c r="L18" s="22" t="s">
        <v>30</v>
      </c>
      <c r="M18" s="24">
        <v>1</v>
      </c>
      <c r="N18" s="159" t="s">
        <v>31</v>
      </c>
      <c r="O18" s="159" t="s">
        <v>32</v>
      </c>
      <c r="P18" s="159" t="s">
        <v>33</v>
      </c>
      <c r="Q18" s="159" t="s">
        <v>34</v>
      </c>
      <c r="R18" s="335">
        <v>7</v>
      </c>
      <c r="S18" s="335">
        <v>19</v>
      </c>
      <c r="T18" s="244">
        <f>+R18/S18</f>
        <v>0.3684210526315789</v>
      </c>
      <c r="U18" s="244">
        <v>0.37</v>
      </c>
      <c r="V18" s="395" t="s">
        <v>12</v>
      </c>
      <c r="W18" s="363" t="s">
        <v>828</v>
      </c>
      <c r="X18" s="272" t="s">
        <v>1017</v>
      </c>
      <c r="Y18" s="254"/>
      <c r="Z18" s="188"/>
      <c r="AA18" s="192"/>
      <c r="AB18" s="192"/>
      <c r="AC18" s="190"/>
      <c r="AD18" s="191"/>
      <c r="AE18" s="191"/>
      <c r="AF18" s="188"/>
      <c r="AG18" s="188"/>
      <c r="AH18" s="192"/>
      <c r="AI18" s="192"/>
      <c r="AJ18" s="190"/>
      <c r="AK18" s="191"/>
      <c r="AL18" s="191"/>
      <c r="AM18" s="1"/>
      <c r="AN18" s="1"/>
      <c r="AO18" s="1"/>
      <c r="AP18" s="1"/>
      <c r="AQ18" s="1"/>
      <c r="AR18" s="1"/>
      <c r="AS18" s="325"/>
    </row>
    <row r="19" spans="1:45" s="76" customFormat="1" ht="395.25" customHeight="1" thickBot="1" thickTop="1">
      <c r="A19" s="435"/>
      <c r="B19" s="23">
        <v>7</v>
      </c>
      <c r="C19" s="23"/>
      <c r="D19" s="437"/>
      <c r="E19" s="154" t="s">
        <v>452</v>
      </c>
      <c r="F19" s="154" t="s">
        <v>453</v>
      </c>
      <c r="G19" s="149" t="s">
        <v>481</v>
      </c>
      <c r="H19" s="113" t="s">
        <v>535</v>
      </c>
      <c r="I19" s="80" t="s">
        <v>536</v>
      </c>
      <c r="J19" s="154" t="s">
        <v>424</v>
      </c>
      <c r="K19" s="154" t="s">
        <v>435</v>
      </c>
      <c r="L19" s="154" t="s">
        <v>131</v>
      </c>
      <c r="M19" s="24">
        <v>1</v>
      </c>
      <c r="N19" s="159" t="s">
        <v>31</v>
      </c>
      <c r="O19" s="159" t="s">
        <v>32</v>
      </c>
      <c r="P19" s="159" t="s">
        <v>33</v>
      </c>
      <c r="Q19" s="159" t="s">
        <v>34</v>
      </c>
      <c r="R19" s="335" t="s">
        <v>114</v>
      </c>
      <c r="S19" s="335" t="s">
        <v>114</v>
      </c>
      <c r="T19" s="244" t="s">
        <v>114</v>
      </c>
      <c r="U19" s="244" t="s">
        <v>114</v>
      </c>
      <c r="V19" s="335" t="s">
        <v>886</v>
      </c>
      <c r="W19" s="363" t="s">
        <v>750</v>
      </c>
      <c r="X19" s="363" t="s">
        <v>998</v>
      </c>
      <c r="Y19" s="254"/>
      <c r="Z19" s="188"/>
      <c r="AA19" s="192"/>
      <c r="AB19" s="192"/>
      <c r="AC19" s="190"/>
      <c r="AD19" s="191"/>
      <c r="AE19" s="191"/>
      <c r="AF19" s="188"/>
      <c r="AG19" s="188"/>
      <c r="AH19" s="192"/>
      <c r="AI19" s="192"/>
      <c r="AJ19" s="190"/>
      <c r="AK19" s="191"/>
      <c r="AL19" s="191"/>
      <c r="AM19" s="1"/>
      <c r="AN19" s="1"/>
      <c r="AO19" s="1"/>
      <c r="AP19" s="1"/>
      <c r="AQ19" s="1"/>
      <c r="AR19" s="1"/>
      <c r="AS19" s="325"/>
    </row>
    <row r="20" spans="1:45" s="76" customFormat="1" ht="215.25" customHeight="1" thickBot="1" thickTop="1">
      <c r="A20" s="435"/>
      <c r="B20" s="20">
        <v>8</v>
      </c>
      <c r="C20" s="20"/>
      <c r="D20" s="437"/>
      <c r="E20" s="21" t="s">
        <v>354</v>
      </c>
      <c r="F20" s="21" t="s">
        <v>355</v>
      </c>
      <c r="G20" s="149" t="s">
        <v>45</v>
      </c>
      <c r="H20" s="113" t="s">
        <v>46</v>
      </c>
      <c r="I20" s="80" t="s">
        <v>46</v>
      </c>
      <c r="J20" s="154" t="s">
        <v>231</v>
      </c>
      <c r="K20" s="154" t="s">
        <v>48</v>
      </c>
      <c r="L20" s="154" t="s">
        <v>88</v>
      </c>
      <c r="M20" s="24">
        <v>1</v>
      </c>
      <c r="N20" s="159" t="s">
        <v>31</v>
      </c>
      <c r="O20" s="159" t="s">
        <v>32</v>
      </c>
      <c r="P20" s="159" t="s">
        <v>33</v>
      </c>
      <c r="Q20" s="159" t="s">
        <v>34</v>
      </c>
      <c r="R20" s="335">
        <v>1</v>
      </c>
      <c r="S20" s="335">
        <v>1</v>
      </c>
      <c r="T20" s="244">
        <f>+R20/S20</f>
        <v>1</v>
      </c>
      <c r="U20" s="244">
        <f t="shared" si="0"/>
        <v>1</v>
      </c>
      <c r="V20" s="245" t="str">
        <f t="shared" si="1"/>
        <v>SATISFACTORIO</v>
      </c>
      <c r="W20" s="363" t="s">
        <v>815</v>
      </c>
      <c r="X20" s="273" t="s">
        <v>815</v>
      </c>
      <c r="Y20" s="254"/>
      <c r="Z20" s="188"/>
      <c r="AA20" s="192"/>
      <c r="AB20" s="192"/>
      <c r="AC20" s="190"/>
      <c r="AD20" s="191"/>
      <c r="AE20" s="191"/>
      <c r="AF20" s="188"/>
      <c r="AG20" s="188"/>
      <c r="AH20" s="192"/>
      <c r="AI20" s="192"/>
      <c r="AJ20" s="190"/>
      <c r="AK20" s="191"/>
      <c r="AL20" s="191"/>
      <c r="AM20" s="1"/>
      <c r="AN20" s="1"/>
      <c r="AO20" s="1"/>
      <c r="AP20" s="1"/>
      <c r="AQ20" s="1"/>
      <c r="AR20" s="1"/>
      <c r="AS20" s="325"/>
    </row>
    <row r="21" spans="1:45" s="76" customFormat="1" ht="395.25" customHeight="1" thickBot="1" thickTop="1">
      <c r="A21" s="435"/>
      <c r="B21" s="23">
        <v>9</v>
      </c>
      <c r="C21" s="23"/>
      <c r="D21" s="437"/>
      <c r="E21" s="154" t="s">
        <v>359</v>
      </c>
      <c r="F21" s="21" t="s">
        <v>365</v>
      </c>
      <c r="G21" s="469" t="s">
        <v>49</v>
      </c>
      <c r="H21" s="113" t="s">
        <v>66</v>
      </c>
      <c r="I21" s="80" t="s">
        <v>51</v>
      </c>
      <c r="J21" s="154" t="s">
        <v>220</v>
      </c>
      <c r="K21" s="437" t="s">
        <v>52</v>
      </c>
      <c r="L21" s="154" t="s">
        <v>53</v>
      </c>
      <c r="M21" s="24">
        <v>1</v>
      </c>
      <c r="N21" s="159" t="s">
        <v>31</v>
      </c>
      <c r="O21" s="159" t="s">
        <v>32</v>
      </c>
      <c r="P21" s="159" t="s">
        <v>33</v>
      </c>
      <c r="Q21" s="159" t="s">
        <v>34</v>
      </c>
      <c r="R21" s="335">
        <v>5</v>
      </c>
      <c r="S21" s="335">
        <v>5</v>
      </c>
      <c r="T21" s="244">
        <f>+R21/S21</f>
        <v>1</v>
      </c>
      <c r="U21" s="244">
        <f t="shared" si="0"/>
        <v>1</v>
      </c>
      <c r="V21" s="245" t="str">
        <f t="shared" si="1"/>
        <v>SATISFACTORIO</v>
      </c>
      <c r="W21" s="363" t="s">
        <v>816</v>
      </c>
      <c r="X21" s="272" t="s">
        <v>816</v>
      </c>
      <c r="Y21" s="254"/>
      <c r="Z21" s="188"/>
      <c r="AA21" s="192"/>
      <c r="AB21" s="192"/>
      <c r="AC21" s="190"/>
      <c r="AD21" s="191"/>
      <c r="AE21" s="191"/>
      <c r="AF21" s="188"/>
      <c r="AG21" s="188"/>
      <c r="AH21" s="192"/>
      <c r="AI21" s="192"/>
      <c r="AJ21" s="190"/>
      <c r="AK21" s="191"/>
      <c r="AL21" s="191"/>
      <c r="AM21" s="1"/>
      <c r="AN21" s="1"/>
      <c r="AO21" s="1"/>
      <c r="AP21" s="1"/>
      <c r="AQ21" s="1"/>
      <c r="AR21" s="1"/>
      <c r="AS21" s="325"/>
    </row>
    <row r="22" spans="1:45" s="76" customFormat="1" ht="395.25" customHeight="1" thickBot="1" thickTop="1">
      <c r="A22" s="435"/>
      <c r="B22" s="20">
        <v>10</v>
      </c>
      <c r="C22" s="20"/>
      <c r="D22" s="437"/>
      <c r="E22" s="154" t="s">
        <v>359</v>
      </c>
      <c r="F22" s="21" t="s">
        <v>365</v>
      </c>
      <c r="G22" s="469"/>
      <c r="H22" s="113" t="s">
        <v>68</v>
      </c>
      <c r="I22" s="80" t="s">
        <v>69</v>
      </c>
      <c r="J22" s="154" t="s">
        <v>220</v>
      </c>
      <c r="K22" s="437"/>
      <c r="L22" s="154" t="s">
        <v>55</v>
      </c>
      <c r="M22" s="24">
        <v>1</v>
      </c>
      <c r="N22" s="159" t="s">
        <v>31</v>
      </c>
      <c r="O22" s="159" t="s">
        <v>32</v>
      </c>
      <c r="P22" s="159" t="s">
        <v>33</v>
      </c>
      <c r="Q22" s="159" t="s">
        <v>34</v>
      </c>
      <c r="R22" s="335">
        <v>5</v>
      </c>
      <c r="S22" s="335">
        <v>5</v>
      </c>
      <c r="T22" s="244">
        <f>+R22/S22</f>
        <v>1</v>
      </c>
      <c r="U22" s="244">
        <f t="shared" si="0"/>
        <v>1</v>
      </c>
      <c r="V22" s="245" t="str">
        <f t="shared" si="1"/>
        <v>SATISFACTORIO</v>
      </c>
      <c r="W22" s="363" t="s">
        <v>817</v>
      </c>
      <c r="X22" s="363" t="s">
        <v>817</v>
      </c>
      <c r="Y22" s="255"/>
      <c r="Z22" s="193"/>
      <c r="AA22" s="194"/>
      <c r="AB22" s="194"/>
      <c r="AC22" s="195"/>
      <c r="AD22" s="196"/>
      <c r="AE22" s="196"/>
      <c r="AF22" s="193"/>
      <c r="AG22" s="193"/>
      <c r="AH22" s="194"/>
      <c r="AI22" s="194"/>
      <c r="AJ22" s="195"/>
      <c r="AK22" s="196"/>
      <c r="AL22" s="196"/>
      <c r="AM22" s="1"/>
      <c r="AN22" s="1"/>
      <c r="AO22" s="1"/>
      <c r="AP22" s="1"/>
      <c r="AQ22" s="1"/>
      <c r="AR22" s="1"/>
      <c r="AS22" s="325"/>
    </row>
    <row r="23" spans="1:45" s="76" customFormat="1" ht="395.25" customHeight="1" thickBot="1" thickTop="1">
      <c r="A23" s="435"/>
      <c r="B23" s="23">
        <v>11</v>
      </c>
      <c r="C23" s="23"/>
      <c r="D23" s="437"/>
      <c r="E23" s="154" t="s">
        <v>359</v>
      </c>
      <c r="F23" s="21" t="s">
        <v>365</v>
      </c>
      <c r="G23" s="469"/>
      <c r="H23" s="113" t="s">
        <v>70</v>
      </c>
      <c r="I23" s="80" t="s">
        <v>89</v>
      </c>
      <c r="J23" s="154" t="s">
        <v>220</v>
      </c>
      <c r="K23" s="437"/>
      <c r="L23" s="154" t="s">
        <v>57</v>
      </c>
      <c r="M23" s="24"/>
      <c r="N23" s="159" t="s">
        <v>31</v>
      </c>
      <c r="O23" s="159" t="s">
        <v>32</v>
      </c>
      <c r="P23" s="159" t="s">
        <v>33</v>
      </c>
      <c r="Q23" s="159" t="s">
        <v>34</v>
      </c>
      <c r="R23" s="335" t="s">
        <v>114</v>
      </c>
      <c r="S23" s="335" t="s">
        <v>114</v>
      </c>
      <c r="T23" s="335" t="s">
        <v>114</v>
      </c>
      <c r="U23" s="335" t="s">
        <v>114</v>
      </c>
      <c r="V23" s="316" t="s">
        <v>114</v>
      </c>
      <c r="W23" s="363" t="s">
        <v>758</v>
      </c>
      <c r="X23" s="272" t="s">
        <v>926</v>
      </c>
      <c r="Y23" s="255"/>
      <c r="Z23" s="193"/>
      <c r="AA23" s="194"/>
      <c r="AB23" s="194"/>
      <c r="AC23" s="195"/>
      <c r="AD23" s="196"/>
      <c r="AE23" s="196"/>
      <c r="AF23" s="193"/>
      <c r="AG23" s="193"/>
      <c r="AH23" s="194"/>
      <c r="AI23" s="194"/>
      <c r="AJ23" s="195"/>
      <c r="AK23" s="196"/>
      <c r="AL23" s="196"/>
      <c r="AM23" s="1"/>
      <c r="AN23" s="1"/>
      <c r="AO23" s="1"/>
      <c r="AP23" s="1"/>
      <c r="AQ23" s="1"/>
      <c r="AR23" s="1"/>
      <c r="AS23" s="325"/>
    </row>
    <row r="24" spans="1:45" s="76" customFormat="1" ht="385.5" customHeight="1" thickBot="1" thickTop="1">
      <c r="A24" s="500" t="s">
        <v>90</v>
      </c>
      <c r="B24" s="25">
        <v>1</v>
      </c>
      <c r="C24" s="25"/>
      <c r="D24" s="440" t="s">
        <v>245</v>
      </c>
      <c r="E24" s="155" t="s">
        <v>356</v>
      </c>
      <c r="F24" s="26" t="s">
        <v>361</v>
      </c>
      <c r="G24" s="156" t="s">
        <v>426</v>
      </c>
      <c r="H24" s="114" t="s">
        <v>689</v>
      </c>
      <c r="I24" s="77"/>
      <c r="J24" s="155" t="s">
        <v>232</v>
      </c>
      <c r="K24" s="155" t="s">
        <v>130</v>
      </c>
      <c r="L24" s="155" t="s">
        <v>131</v>
      </c>
      <c r="M24" s="28">
        <v>1</v>
      </c>
      <c r="N24" s="29" t="s">
        <v>31</v>
      </c>
      <c r="O24" s="29" t="s">
        <v>32</v>
      </c>
      <c r="P24" s="29" t="s">
        <v>33</v>
      </c>
      <c r="Q24" s="29" t="s">
        <v>34</v>
      </c>
      <c r="R24" s="317">
        <v>2</v>
      </c>
      <c r="S24" s="317">
        <v>2</v>
      </c>
      <c r="T24" s="274">
        <f aca="true" t="shared" si="2" ref="T24:T77">+R24/S24</f>
        <v>1</v>
      </c>
      <c r="U24" s="274">
        <f aca="true" t="shared" si="3" ref="U24:U77">+T24/M24</f>
        <v>1</v>
      </c>
      <c r="V24" s="275" t="str">
        <f t="shared" si="1"/>
        <v>SATISFACTORIO</v>
      </c>
      <c r="W24" s="365" t="s">
        <v>770</v>
      </c>
      <c r="X24" s="365" t="s">
        <v>927</v>
      </c>
      <c r="Y24" s="255"/>
      <c r="Z24" s="193"/>
      <c r="AA24" s="194"/>
      <c r="AB24" s="194"/>
      <c r="AC24" s="195"/>
      <c r="AD24" s="196"/>
      <c r="AE24" s="196"/>
      <c r="AF24" s="193"/>
      <c r="AG24" s="193"/>
      <c r="AH24" s="194"/>
      <c r="AI24" s="194"/>
      <c r="AJ24" s="195"/>
      <c r="AK24" s="196"/>
      <c r="AL24" s="196"/>
      <c r="AM24" s="1"/>
      <c r="AN24" s="1"/>
      <c r="AO24" s="1"/>
      <c r="AP24" s="1"/>
      <c r="AQ24" s="1"/>
      <c r="AR24" s="1"/>
      <c r="AS24" s="325"/>
    </row>
    <row r="25" spans="1:45" s="76" customFormat="1" ht="213" customHeight="1" thickBot="1" thickTop="1">
      <c r="A25" s="500"/>
      <c r="B25" s="30">
        <v>2</v>
      </c>
      <c r="C25" s="30"/>
      <c r="D25" s="440"/>
      <c r="E25" s="155" t="s">
        <v>358</v>
      </c>
      <c r="F25" s="31" t="s">
        <v>357</v>
      </c>
      <c r="G25" s="115" t="s">
        <v>91</v>
      </c>
      <c r="H25" s="114" t="s">
        <v>415</v>
      </c>
      <c r="I25" s="77" t="s">
        <v>416</v>
      </c>
      <c r="J25" s="155" t="s">
        <v>92</v>
      </c>
      <c r="K25" s="155" t="s">
        <v>93</v>
      </c>
      <c r="L25" s="155" t="s">
        <v>94</v>
      </c>
      <c r="M25" s="28">
        <v>1</v>
      </c>
      <c r="N25" s="29" t="s">
        <v>31</v>
      </c>
      <c r="O25" s="29" t="s">
        <v>32</v>
      </c>
      <c r="P25" s="29" t="s">
        <v>33</v>
      </c>
      <c r="Q25" s="29" t="s">
        <v>34</v>
      </c>
      <c r="R25" s="317">
        <v>9255</v>
      </c>
      <c r="S25" s="317">
        <v>9355</v>
      </c>
      <c r="T25" s="274">
        <f t="shared" si="2"/>
        <v>0.9893105291288081</v>
      </c>
      <c r="U25" s="274">
        <f t="shared" si="3"/>
        <v>0.9893105291288081</v>
      </c>
      <c r="V25" s="275" t="str">
        <f t="shared" si="1"/>
        <v>SATISFACTORIO</v>
      </c>
      <c r="W25" s="365" t="s">
        <v>801</v>
      </c>
      <c r="X25" s="276" t="s">
        <v>928</v>
      </c>
      <c r="Y25" s="255"/>
      <c r="Z25" s="193"/>
      <c r="AA25" s="194"/>
      <c r="AB25" s="194"/>
      <c r="AC25" s="195"/>
      <c r="AD25" s="196"/>
      <c r="AE25" s="196"/>
      <c r="AF25" s="193"/>
      <c r="AG25" s="193"/>
      <c r="AH25" s="194"/>
      <c r="AI25" s="194"/>
      <c r="AJ25" s="195"/>
      <c r="AK25" s="196"/>
      <c r="AL25" s="196"/>
      <c r="AM25" s="1"/>
      <c r="AN25" s="1"/>
      <c r="AO25" s="1"/>
      <c r="AP25" s="1"/>
      <c r="AQ25" s="1"/>
      <c r="AR25" s="1"/>
      <c r="AS25" s="325"/>
    </row>
    <row r="26" spans="1:45" s="76" customFormat="1" ht="395.25" customHeight="1" thickBot="1" thickTop="1">
      <c r="A26" s="500"/>
      <c r="B26" s="30">
        <v>3</v>
      </c>
      <c r="C26" s="30"/>
      <c r="D26" s="440"/>
      <c r="E26" s="155" t="s">
        <v>358</v>
      </c>
      <c r="F26" s="31" t="s">
        <v>357</v>
      </c>
      <c r="G26" s="116" t="s">
        <v>95</v>
      </c>
      <c r="H26" s="114" t="s">
        <v>537</v>
      </c>
      <c r="I26" s="77" t="s">
        <v>417</v>
      </c>
      <c r="J26" s="155" t="s">
        <v>96</v>
      </c>
      <c r="K26" s="155" t="s">
        <v>97</v>
      </c>
      <c r="L26" s="155" t="s">
        <v>98</v>
      </c>
      <c r="M26" s="28">
        <v>1</v>
      </c>
      <c r="N26" s="29" t="s">
        <v>31</v>
      </c>
      <c r="O26" s="29" t="s">
        <v>32</v>
      </c>
      <c r="P26" s="29" t="s">
        <v>33</v>
      </c>
      <c r="Q26" s="29" t="s">
        <v>34</v>
      </c>
      <c r="R26" s="317">
        <v>109</v>
      </c>
      <c r="S26" s="317">
        <v>109</v>
      </c>
      <c r="T26" s="274">
        <f t="shared" si="2"/>
        <v>1</v>
      </c>
      <c r="U26" s="274">
        <f t="shared" si="3"/>
        <v>1</v>
      </c>
      <c r="V26" s="275" t="str">
        <f t="shared" si="1"/>
        <v>SATISFACTORIO</v>
      </c>
      <c r="W26" s="365" t="s">
        <v>751</v>
      </c>
      <c r="X26" s="276" t="s">
        <v>929</v>
      </c>
      <c r="Y26" s="255"/>
      <c r="Z26" s="193"/>
      <c r="AA26" s="194"/>
      <c r="AB26" s="194"/>
      <c r="AC26" s="195"/>
      <c r="AD26" s="196"/>
      <c r="AE26" s="196"/>
      <c r="AF26" s="193"/>
      <c r="AG26" s="193"/>
      <c r="AH26" s="194"/>
      <c r="AI26" s="194"/>
      <c r="AJ26" s="195"/>
      <c r="AK26" s="196"/>
      <c r="AL26" s="196"/>
      <c r="AM26" s="1"/>
      <c r="AN26" s="1"/>
      <c r="AO26" s="1"/>
      <c r="AP26" s="1"/>
      <c r="AQ26" s="1"/>
      <c r="AR26" s="1"/>
      <c r="AS26" s="325"/>
    </row>
    <row r="27" spans="1:45" s="76" customFormat="1" ht="395.25" customHeight="1" thickBot="1" thickTop="1">
      <c r="A27" s="500"/>
      <c r="B27" s="25">
        <v>4</v>
      </c>
      <c r="C27" s="25"/>
      <c r="D27" s="440"/>
      <c r="E27" s="155" t="s">
        <v>358</v>
      </c>
      <c r="F27" s="31" t="s">
        <v>357</v>
      </c>
      <c r="G27" s="156" t="s">
        <v>246</v>
      </c>
      <c r="H27" s="114" t="s">
        <v>538</v>
      </c>
      <c r="I27" s="77" t="s">
        <v>538</v>
      </c>
      <c r="J27" s="155" t="s">
        <v>106</v>
      </c>
      <c r="K27" s="155" t="s">
        <v>247</v>
      </c>
      <c r="L27" s="155" t="s">
        <v>539</v>
      </c>
      <c r="M27" s="28">
        <v>1</v>
      </c>
      <c r="N27" s="29" t="s">
        <v>31</v>
      </c>
      <c r="O27" s="29" t="s">
        <v>32</v>
      </c>
      <c r="P27" s="29" t="s">
        <v>33</v>
      </c>
      <c r="Q27" s="29" t="s">
        <v>34</v>
      </c>
      <c r="R27" s="317" t="s">
        <v>114</v>
      </c>
      <c r="S27" s="317" t="s">
        <v>114</v>
      </c>
      <c r="T27" s="317" t="s">
        <v>114</v>
      </c>
      <c r="U27" s="317" t="s">
        <v>114</v>
      </c>
      <c r="V27" s="317" t="s">
        <v>114</v>
      </c>
      <c r="W27" s="365" t="s">
        <v>752</v>
      </c>
      <c r="X27" s="365" t="s">
        <v>752</v>
      </c>
      <c r="Y27" s="255"/>
      <c r="Z27" s="193"/>
      <c r="AA27" s="194"/>
      <c r="AB27" s="194"/>
      <c r="AC27" s="195"/>
      <c r="AD27" s="196"/>
      <c r="AE27" s="196"/>
      <c r="AF27" s="193"/>
      <c r="AG27" s="193"/>
      <c r="AH27" s="194"/>
      <c r="AI27" s="194"/>
      <c r="AJ27" s="195"/>
      <c r="AK27" s="196"/>
      <c r="AL27" s="196"/>
      <c r="AM27" s="1"/>
      <c r="AN27" s="1"/>
      <c r="AO27" s="1"/>
      <c r="AP27" s="1"/>
      <c r="AQ27" s="1"/>
      <c r="AR27" s="1"/>
      <c r="AS27" s="325"/>
    </row>
    <row r="28" spans="1:45" s="76" customFormat="1" ht="395.25" customHeight="1" thickBot="1" thickTop="1">
      <c r="A28" s="500"/>
      <c r="B28" s="30">
        <v>5</v>
      </c>
      <c r="C28" s="30"/>
      <c r="D28" s="440"/>
      <c r="E28" s="155" t="s">
        <v>358</v>
      </c>
      <c r="F28" s="31" t="s">
        <v>357</v>
      </c>
      <c r="G28" s="115" t="s">
        <v>99</v>
      </c>
      <c r="H28" s="114" t="s">
        <v>100</v>
      </c>
      <c r="I28" s="77" t="s">
        <v>100</v>
      </c>
      <c r="J28" s="155" t="s">
        <v>540</v>
      </c>
      <c r="K28" s="155" t="s">
        <v>101</v>
      </c>
      <c r="L28" s="155" t="s">
        <v>102</v>
      </c>
      <c r="M28" s="28">
        <v>1</v>
      </c>
      <c r="N28" s="29" t="s">
        <v>31</v>
      </c>
      <c r="O28" s="29" t="s">
        <v>32</v>
      </c>
      <c r="P28" s="29" t="s">
        <v>33</v>
      </c>
      <c r="Q28" s="29" t="s">
        <v>34</v>
      </c>
      <c r="R28" s="317">
        <v>981</v>
      </c>
      <c r="S28" s="317">
        <v>981</v>
      </c>
      <c r="T28" s="274">
        <f t="shared" si="2"/>
        <v>1</v>
      </c>
      <c r="U28" s="274">
        <f t="shared" si="3"/>
        <v>1</v>
      </c>
      <c r="V28" s="275" t="str">
        <f t="shared" si="1"/>
        <v>SATISFACTORIO</v>
      </c>
      <c r="W28" s="365" t="s">
        <v>753</v>
      </c>
      <c r="X28" s="276" t="s">
        <v>930</v>
      </c>
      <c r="Y28" s="255"/>
      <c r="Z28" s="193"/>
      <c r="AA28" s="194"/>
      <c r="AB28" s="194"/>
      <c r="AC28" s="195"/>
      <c r="AD28" s="196"/>
      <c r="AE28" s="196"/>
      <c r="AF28" s="193"/>
      <c r="AG28" s="193"/>
      <c r="AH28" s="194"/>
      <c r="AI28" s="194"/>
      <c r="AJ28" s="195"/>
      <c r="AK28" s="196"/>
      <c r="AL28" s="196"/>
      <c r="AM28" s="1"/>
      <c r="AN28" s="1"/>
      <c r="AO28" s="1"/>
      <c r="AP28" s="1"/>
      <c r="AQ28" s="1"/>
      <c r="AR28" s="1"/>
      <c r="AS28" s="325"/>
    </row>
    <row r="29" spans="1:45" s="76" customFormat="1" ht="395.25" customHeight="1" thickBot="1" thickTop="1">
      <c r="A29" s="500"/>
      <c r="B29" s="30">
        <v>6</v>
      </c>
      <c r="C29" s="30"/>
      <c r="D29" s="155" t="s">
        <v>39</v>
      </c>
      <c r="E29" s="155" t="s">
        <v>354</v>
      </c>
      <c r="F29" s="155" t="s">
        <v>355</v>
      </c>
      <c r="G29" s="156" t="s">
        <v>103</v>
      </c>
      <c r="H29" s="114" t="s">
        <v>237</v>
      </c>
      <c r="I29" s="77" t="s">
        <v>237</v>
      </c>
      <c r="J29" s="155" t="s">
        <v>104</v>
      </c>
      <c r="K29" s="155" t="s">
        <v>60</v>
      </c>
      <c r="L29" s="155" t="s">
        <v>61</v>
      </c>
      <c r="M29" s="28">
        <v>1</v>
      </c>
      <c r="N29" s="29" t="s">
        <v>31</v>
      </c>
      <c r="O29" s="29" t="s">
        <v>32</v>
      </c>
      <c r="P29" s="29" t="s">
        <v>33</v>
      </c>
      <c r="Q29" s="29" t="s">
        <v>34</v>
      </c>
      <c r="R29" s="317">
        <v>0</v>
      </c>
      <c r="S29" s="317">
        <v>1</v>
      </c>
      <c r="T29" s="410">
        <v>0</v>
      </c>
      <c r="U29" s="410">
        <v>0</v>
      </c>
      <c r="V29" s="397" t="s">
        <v>12</v>
      </c>
      <c r="W29" s="365" t="s">
        <v>769</v>
      </c>
      <c r="X29" s="365" t="s">
        <v>996</v>
      </c>
      <c r="Y29" s="255"/>
      <c r="Z29" s="193"/>
      <c r="AA29" s="194"/>
      <c r="AB29" s="194"/>
      <c r="AC29" s="195"/>
      <c r="AD29" s="196"/>
      <c r="AE29" s="196"/>
      <c r="AF29" s="193"/>
      <c r="AG29" s="193"/>
      <c r="AH29" s="194"/>
      <c r="AI29" s="194"/>
      <c r="AJ29" s="195"/>
      <c r="AK29" s="196"/>
      <c r="AL29" s="196"/>
      <c r="AM29" s="1"/>
      <c r="AN29" s="1"/>
      <c r="AO29" s="1"/>
      <c r="AP29" s="1"/>
      <c r="AQ29" s="1"/>
      <c r="AR29" s="1"/>
      <c r="AS29" s="325"/>
    </row>
    <row r="30" spans="1:45" s="76" customFormat="1" ht="395.25" customHeight="1" thickBot="1" thickTop="1">
      <c r="A30" s="500"/>
      <c r="B30" s="25">
        <v>7</v>
      </c>
      <c r="C30" s="25"/>
      <c r="D30" s="440" t="s">
        <v>26</v>
      </c>
      <c r="E30" s="155" t="s">
        <v>354</v>
      </c>
      <c r="F30" s="155" t="s">
        <v>355</v>
      </c>
      <c r="G30" s="156" t="s">
        <v>45</v>
      </c>
      <c r="H30" s="114" t="s">
        <v>46</v>
      </c>
      <c r="I30" s="77" t="s">
        <v>46</v>
      </c>
      <c r="J30" s="155" t="s">
        <v>232</v>
      </c>
      <c r="K30" s="155" t="s">
        <v>48</v>
      </c>
      <c r="L30" s="155" t="s">
        <v>88</v>
      </c>
      <c r="M30" s="28">
        <v>1</v>
      </c>
      <c r="N30" s="29" t="s">
        <v>31</v>
      </c>
      <c r="O30" s="29" t="s">
        <v>32</v>
      </c>
      <c r="P30" s="29" t="s">
        <v>33</v>
      </c>
      <c r="Q30" s="29" t="s">
        <v>34</v>
      </c>
      <c r="R30" s="317" t="s">
        <v>114</v>
      </c>
      <c r="S30" s="317" t="s">
        <v>114</v>
      </c>
      <c r="T30" s="317" t="s">
        <v>114</v>
      </c>
      <c r="U30" s="317" t="s">
        <v>114</v>
      </c>
      <c r="V30" s="317" t="s">
        <v>114</v>
      </c>
      <c r="W30" s="365" t="s">
        <v>754</v>
      </c>
      <c r="X30" s="365" t="s">
        <v>754</v>
      </c>
      <c r="Y30" s="255"/>
      <c r="Z30" s="193"/>
      <c r="AA30" s="194"/>
      <c r="AB30" s="194"/>
      <c r="AC30" s="195"/>
      <c r="AD30" s="196"/>
      <c r="AE30" s="196"/>
      <c r="AF30" s="193"/>
      <c r="AG30" s="193"/>
      <c r="AH30" s="194"/>
      <c r="AI30" s="194"/>
      <c r="AJ30" s="195"/>
      <c r="AK30" s="196"/>
      <c r="AL30" s="196"/>
      <c r="AM30" s="1"/>
      <c r="AN30" s="1"/>
      <c r="AO30" s="1"/>
      <c r="AP30" s="1"/>
      <c r="AQ30" s="1"/>
      <c r="AR30" s="1"/>
      <c r="AS30" s="325"/>
    </row>
    <row r="31" spans="1:45" s="76" customFormat="1" ht="409.5" customHeight="1" thickBot="1" thickTop="1">
      <c r="A31" s="500"/>
      <c r="B31" s="30">
        <v>8</v>
      </c>
      <c r="C31" s="30"/>
      <c r="D31" s="440"/>
      <c r="E31" s="155" t="s">
        <v>354</v>
      </c>
      <c r="F31" s="155" t="s">
        <v>355</v>
      </c>
      <c r="G31" s="156" t="s">
        <v>423</v>
      </c>
      <c r="H31" s="114" t="s">
        <v>533</v>
      </c>
      <c r="I31" s="77" t="s">
        <v>534</v>
      </c>
      <c r="J31" s="27" t="s">
        <v>232</v>
      </c>
      <c r="K31" s="27" t="s">
        <v>29</v>
      </c>
      <c r="L31" s="27" t="s">
        <v>30</v>
      </c>
      <c r="M31" s="28">
        <v>1</v>
      </c>
      <c r="N31" s="29" t="s">
        <v>31</v>
      </c>
      <c r="O31" s="29" t="s">
        <v>32</v>
      </c>
      <c r="P31" s="29" t="s">
        <v>33</v>
      </c>
      <c r="Q31" s="29" t="s">
        <v>34</v>
      </c>
      <c r="R31" s="317">
        <v>2.2</v>
      </c>
      <c r="S31" s="317">
        <v>4</v>
      </c>
      <c r="T31" s="274">
        <f>+R31/S31</f>
        <v>0.55</v>
      </c>
      <c r="U31" s="274">
        <f>+T31/M31</f>
        <v>0.55</v>
      </c>
      <c r="V31" s="275" t="str">
        <f t="shared" si="1"/>
        <v>MINIMO</v>
      </c>
      <c r="W31" s="377" t="s">
        <v>818</v>
      </c>
      <c r="X31" s="276" t="s">
        <v>931</v>
      </c>
      <c r="Y31" s="255"/>
      <c r="Z31" s="193"/>
      <c r="AA31" s="194"/>
      <c r="AB31" s="194"/>
      <c r="AC31" s="195"/>
      <c r="AD31" s="196"/>
      <c r="AE31" s="196"/>
      <c r="AF31" s="193"/>
      <c r="AG31" s="193"/>
      <c r="AH31" s="194"/>
      <c r="AI31" s="194"/>
      <c r="AJ31" s="195"/>
      <c r="AK31" s="196"/>
      <c r="AL31" s="196"/>
      <c r="AM31" s="1"/>
      <c r="AN31" s="1"/>
      <c r="AO31" s="1"/>
      <c r="AP31" s="1"/>
      <c r="AQ31" s="1"/>
      <c r="AR31" s="1"/>
      <c r="AS31" s="325"/>
    </row>
    <row r="32" spans="1:45" s="76" customFormat="1" ht="395.25" customHeight="1" thickBot="1" thickTop="1">
      <c r="A32" s="500"/>
      <c r="B32" s="30">
        <v>9</v>
      </c>
      <c r="C32" s="30"/>
      <c r="D32" s="440"/>
      <c r="E32" s="155" t="s">
        <v>452</v>
      </c>
      <c r="F32" s="155" t="s">
        <v>453</v>
      </c>
      <c r="G32" s="156" t="s">
        <v>481</v>
      </c>
      <c r="H32" s="114" t="s">
        <v>535</v>
      </c>
      <c r="I32" s="77" t="s">
        <v>536</v>
      </c>
      <c r="J32" s="27" t="s">
        <v>232</v>
      </c>
      <c r="K32" s="27" t="s">
        <v>435</v>
      </c>
      <c r="L32" s="27" t="s">
        <v>131</v>
      </c>
      <c r="M32" s="28">
        <v>1</v>
      </c>
      <c r="N32" s="29" t="s">
        <v>31</v>
      </c>
      <c r="O32" s="29" t="s">
        <v>32</v>
      </c>
      <c r="P32" s="29" t="s">
        <v>33</v>
      </c>
      <c r="Q32" s="29" t="s">
        <v>34</v>
      </c>
      <c r="R32" s="317" t="s">
        <v>114</v>
      </c>
      <c r="S32" s="317" t="s">
        <v>114</v>
      </c>
      <c r="T32" s="317" t="s">
        <v>114</v>
      </c>
      <c r="U32" s="317" t="s">
        <v>114</v>
      </c>
      <c r="V32" s="317" t="s">
        <v>114</v>
      </c>
      <c r="W32" s="365" t="s">
        <v>755</v>
      </c>
      <c r="X32" s="365" t="s">
        <v>998</v>
      </c>
      <c r="Y32" s="256"/>
      <c r="Z32" s="197"/>
      <c r="AA32" s="198"/>
      <c r="AB32" s="198"/>
      <c r="AC32" s="199"/>
      <c r="AD32" s="200"/>
      <c r="AE32" s="200"/>
      <c r="AF32" s="197"/>
      <c r="AG32" s="197"/>
      <c r="AH32" s="198"/>
      <c r="AI32" s="198"/>
      <c r="AJ32" s="199"/>
      <c r="AK32" s="200"/>
      <c r="AL32" s="191"/>
      <c r="AM32" s="1"/>
      <c r="AN32" s="1"/>
      <c r="AO32" s="1"/>
      <c r="AP32" s="1"/>
      <c r="AQ32" s="1"/>
      <c r="AR32" s="1"/>
      <c r="AS32" s="325"/>
    </row>
    <row r="33" spans="1:45" s="76" customFormat="1" ht="395.25" customHeight="1" thickBot="1" thickTop="1">
      <c r="A33" s="500"/>
      <c r="B33" s="25">
        <v>10</v>
      </c>
      <c r="C33" s="25"/>
      <c r="D33" s="440"/>
      <c r="E33" s="155" t="s">
        <v>359</v>
      </c>
      <c r="F33" s="155" t="s">
        <v>365</v>
      </c>
      <c r="G33" s="441" t="s">
        <v>49</v>
      </c>
      <c r="H33" s="114" t="s">
        <v>50</v>
      </c>
      <c r="I33" s="77" t="s">
        <v>105</v>
      </c>
      <c r="J33" s="155" t="s">
        <v>106</v>
      </c>
      <c r="K33" s="440"/>
      <c r="L33" s="155" t="s">
        <v>107</v>
      </c>
      <c r="M33" s="28">
        <v>1</v>
      </c>
      <c r="N33" s="29" t="s">
        <v>31</v>
      </c>
      <c r="O33" s="29" t="s">
        <v>32</v>
      </c>
      <c r="P33" s="29" t="s">
        <v>33</v>
      </c>
      <c r="Q33" s="29" t="s">
        <v>34</v>
      </c>
      <c r="R33" s="317">
        <v>7</v>
      </c>
      <c r="S33" s="317">
        <v>7</v>
      </c>
      <c r="T33" s="274">
        <f t="shared" si="2"/>
        <v>1</v>
      </c>
      <c r="U33" s="274">
        <f t="shared" si="3"/>
        <v>1</v>
      </c>
      <c r="V33" s="275" t="str">
        <f t="shared" si="1"/>
        <v>SATISFACTORIO</v>
      </c>
      <c r="W33" s="378" t="s">
        <v>756</v>
      </c>
      <c r="X33" s="378" t="s">
        <v>756</v>
      </c>
      <c r="Y33" s="256"/>
      <c r="Z33" s="197"/>
      <c r="AA33" s="198"/>
      <c r="AB33" s="198"/>
      <c r="AC33" s="199"/>
      <c r="AD33" s="200"/>
      <c r="AE33" s="200"/>
      <c r="AF33" s="197"/>
      <c r="AG33" s="197"/>
      <c r="AH33" s="198"/>
      <c r="AI33" s="198"/>
      <c r="AJ33" s="199"/>
      <c r="AK33" s="200"/>
      <c r="AL33" s="191"/>
      <c r="AM33" s="1"/>
      <c r="AN33" s="1"/>
      <c r="AO33" s="1"/>
      <c r="AP33" s="1"/>
      <c r="AQ33" s="1"/>
      <c r="AR33" s="1"/>
      <c r="AS33" s="325"/>
    </row>
    <row r="34" spans="1:45" s="76" customFormat="1" ht="395.25" customHeight="1" thickBot="1" thickTop="1">
      <c r="A34" s="500"/>
      <c r="B34" s="30">
        <v>11</v>
      </c>
      <c r="C34" s="30"/>
      <c r="D34" s="440"/>
      <c r="E34" s="155" t="s">
        <v>359</v>
      </c>
      <c r="F34" s="155" t="s">
        <v>365</v>
      </c>
      <c r="G34" s="441"/>
      <c r="H34" s="114" t="s">
        <v>54</v>
      </c>
      <c r="I34" s="77" t="s">
        <v>54</v>
      </c>
      <c r="J34" s="155" t="s">
        <v>108</v>
      </c>
      <c r="K34" s="440"/>
      <c r="L34" s="155" t="s">
        <v>109</v>
      </c>
      <c r="M34" s="28">
        <v>1</v>
      </c>
      <c r="N34" s="29" t="s">
        <v>31</v>
      </c>
      <c r="O34" s="29" t="s">
        <v>32</v>
      </c>
      <c r="P34" s="29" t="s">
        <v>33</v>
      </c>
      <c r="Q34" s="29" t="s">
        <v>34</v>
      </c>
      <c r="R34" s="317">
        <v>7</v>
      </c>
      <c r="S34" s="317">
        <v>7</v>
      </c>
      <c r="T34" s="274">
        <f t="shared" si="2"/>
        <v>1</v>
      </c>
      <c r="U34" s="274">
        <f t="shared" si="3"/>
        <v>1</v>
      </c>
      <c r="V34" s="275" t="str">
        <f t="shared" si="1"/>
        <v>SATISFACTORIO</v>
      </c>
      <c r="W34" s="379" t="s">
        <v>757</v>
      </c>
      <c r="X34" s="379" t="s">
        <v>757</v>
      </c>
      <c r="Y34" s="256"/>
      <c r="Z34" s="197"/>
      <c r="AA34" s="198"/>
      <c r="AB34" s="198"/>
      <c r="AC34" s="199"/>
      <c r="AD34" s="200"/>
      <c r="AE34" s="200"/>
      <c r="AF34" s="197"/>
      <c r="AG34" s="197"/>
      <c r="AH34" s="198"/>
      <c r="AI34" s="198"/>
      <c r="AJ34" s="199"/>
      <c r="AK34" s="200"/>
      <c r="AL34" s="191"/>
      <c r="AM34" s="1"/>
      <c r="AN34" s="1"/>
      <c r="AO34" s="1"/>
      <c r="AP34" s="1"/>
      <c r="AQ34" s="1"/>
      <c r="AR34" s="1"/>
      <c r="AS34" s="338"/>
    </row>
    <row r="35" spans="1:45" s="76" customFormat="1" ht="395.25" customHeight="1" thickBot="1" thickTop="1">
      <c r="A35" s="500"/>
      <c r="B35" s="30">
        <v>12</v>
      </c>
      <c r="C35" s="30"/>
      <c r="D35" s="440"/>
      <c r="E35" s="155" t="s">
        <v>359</v>
      </c>
      <c r="F35" s="155" t="s">
        <v>365</v>
      </c>
      <c r="G35" s="441"/>
      <c r="H35" s="114" t="s">
        <v>110</v>
      </c>
      <c r="I35" s="77" t="s">
        <v>110</v>
      </c>
      <c r="J35" s="155" t="s">
        <v>106</v>
      </c>
      <c r="K35" s="440"/>
      <c r="L35" s="155" t="s">
        <v>111</v>
      </c>
      <c r="M35" s="28">
        <v>1</v>
      </c>
      <c r="N35" s="29" t="s">
        <v>31</v>
      </c>
      <c r="O35" s="29" t="s">
        <v>32</v>
      </c>
      <c r="P35" s="29" t="s">
        <v>33</v>
      </c>
      <c r="Q35" s="29" t="s">
        <v>34</v>
      </c>
      <c r="R35" s="317" t="s">
        <v>114</v>
      </c>
      <c r="S35" s="317" t="s">
        <v>114</v>
      </c>
      <c r="T35" s="317" t="s">
        <v>114</v>
      </c>
      <c r="U35" s="317" t="s">
        <v>114</v>
      </c>
      <c r="V35" s="317" t="s">
        <v>114</v>
      </c>
      <c r="W35" s="365" t="s">
        <v>758</v>
      </c>
      <c r="X35" s="365" t="s">
        <v>758</v>
      </c>
      <c r="Y35" s="256"/>
      <c r="Z35" s="197"/>
      <c r="AA35" s="198"/>
      <c r="AB35" s="198"/>
      <c r="AC35" s="199"/>
      <c r="AD35" s="200"/>
      <c r="AE35" s="200"/>
      <c r="AF35" s="197"/>
      <c r="AG35" s="197"/>
      <c r="AH35" s="198"/>
      <c r="AI35" s="198"/>
      <c r="AJ35" s="199"/>
      <c r="AK35" s="200"/>
      <c r="AL35" s="191"/>
      <c r="AM35" s="1"/>
      <c r="AN35" s="1"/>
      <c r="AO35" s="1"/>
      <c r="AP35" s="1"/>
      <c r="AQ35" s="1"/>
      <c r="AR35" s="1"/>
      <c r="AS35" s="325"/>
    </row>
    <row r="36" spans="1:45" s="76" customFormat="1" ht="297" customHeight="1" thickBot="1" thickTop="1">
      <c r="A36" s="501" t="s">
        <v>22</v>
      </c>
      <c r="B36" s="32">
        <v>1</v>
      </c>
      <c r="C36" s="32"/>
      <c r="D36" s="470" t="s">
        <v>26</v>
      </c>
      <c r="E36" s="179" t="s">
        <v>356</v>
      </c>
      <c r="F36" s="179" t="s">
        <v>361</v>
      </c>
      <c r="G36" s="117" t="s">
        <v>426</v>
      </c>
      <c r="H36" s="118" t="s">
        <v>683</v>
      </c>
      <c r="I36" s="81" t="s">
        <v>684</v>
      </c>
      <c r="J36" s="179" t="s">
        <v>427</v>
      </c>
      <c r="K36" s="179" t="s">
        <v>130</v>
      </c>
      <c r="L36" s="179" t="s">
        <v>131</v>
      </c>
      <c r="M36" s="34">
        <v>1</v>
      </c>
      <c r="N36" s="179" t="s">
        <v>31</v>
      </c>
      <c r="O36" s="179" t="s">
        <v>32</v>
      </c>
      <c r="P36" s="179" t="s">
        <v>33</v>
      </c>
      <c r="Q36" s="179" t="s">
        <v>34</v>
      </c>
      <c r="R36" s="321">
        <v>3</v>
      </c>
      <c r="S36" s="321">
        <v>3</v>
      </c>
      <c r="T36" s="323">
        <f t="shared" si="2"/>
        <v>1</v>
      </c>
      <c r="U36" s="323">
        <f t="shared" si="3"/>
        <v>1</v>
      </c>
      <c r="V36" s="278" t="str">
        <f t="shared" si="1"/>
        <v>SATISFACTORIO</v>
      </c>
      <c r="W36" s="357" t="s">
        <v>705</v>
      </c>
      <c r="X36" s="380" t="s">
        <v>983</v>
      </c>
      <c r="Y36" s="256"/>
      <c r="Z36" s="197"/>
      <c r="AA36" s="198"/>
      <c r="AB36" s="198"/>
      <c r="AC36" s="199"/>
      <c r="AD36" s="200"/>
      <c r="AE36" s="200"/>
      <c r="AF36" s="197"/>
      <c r="AG36" s="197"/>
      <c r="AH36" s="198"/>
      <c r="AI36" s="198"/>
      <c r="AJ36" s="199"/>
      <c r="AK36" s="200"/>
      <c r="AL36" s="191"/>
      <c r="AM36" s="1"/>
      <c r="AN36" s="1"/>
      <c r="AO36" s="1"/>
      <c r="AP36" s="1"/>
      <c r="AQ36" s="1"/>
      <c r="AR36" s="1"/>
      <c r="AS36" s="324"/>
    </row>
    <row r="37" spans="1:45" s="76" customFormat="1" ht="395.25" customHeight="1" thickBot="1" thickTop="1">
      <c r="A37" s="501"/>
      <c r="B37" s="32">
        <v>2</v>
      </c>
      <c r="C37" s="32"/>
      <c r="D37" s="470"/>
      <c r="E37" s="179" t="s">
        <v>356</v>
      </c>
      <c r="F37" s="179" t="s">
        <v>361</v>
      </c>
      <c r="G37" s="117" t="s">
        <v>479</v>
      </c>
      <c r="H37" s="118" t="s">
        <v>541</v>
      </c>
      <c r="I37" s="81" t="s">
        <v>541</v>
      </c>
      <c r="J37" s="179" t="s">
        <v>427</v>
      </c>
      <c r="K37" s="179" t="s">
        <v>542</v>
      </c>
      <c r="L37" s="179" t="s">
        <v>131</v>
      </c>
      <c r="M37" s="34">
        <v>1</v>
      </c>
      <c r="N37" s="179" t="s">
        <v>31</v>
      </c>
      <c r="O37" s="179" t="s">
        <v>32</v>
      </c>
      <c r="P37" s="179" t="s">
        <v>33</v>
      </c>
      <c r="Q37" s="179" t="s">
        <v>34</v>
      </c>
      <c r="R37" s="321">
        <v>2</v>
      </c>
      <c r="S37" s="321">
        <v>2</v>
      </c>
      <c r="T37" s="323">
        <f t="shared" si="2"/>
        <v>1</v>
      </c>
      <c r="U37" s="323">
        <f t="shared" si="3"/>
        <v>1</v>
      </c>
      <c r="V37" s="278" t="str">
        <f t="shared" si="1"/>
        <v>SATISFACTORIO</v>
      </c>
      <c r="W37" s="353" t="s">
        <v>715</v>
      </c>
      <c r="X37" s="380" t="s">
        <v>984</v>
      </c>
      <c r="Y37" s="256"/>
      <c r="Z37" s="197"/>
      <c r="AA37" s="198"/>
      <c r="AB37" s="198"/>
      <c r="AC37" s="199"/>
      <c r="AD37" s="200"/>
      <c r="AE37" s="200"/>
      <c r="AF37" s="197"/>
      <c r="AG37" s="197"/>
      <c r="AH37" s="198"/>
      <c r="AI37" s="198"/>
      <c r="AJ37" s="199"/>
      <c r="AK37" s="200"/>
      <c r="AL37" s="191"/>
      <c r="AM37" s="1"/>
      <c r="AN37" s="1"/>
      <c r="AO37" s="1"/>
      <c r="AP37" s="1"/>
      <c r="AQ37" s="1"/>
      <c r="AR37" s="1"/>
      <c r="AS37" s="135"/>
    </row>
    <row r="38" spans="1:45" s="76" customFormat="1" ht="395.25" customHeight="1" thickBot="1" thickTop="1">
      <c r="A38" s="501"/>
      <c r="B38" s="32">
        <v>3</v>
      </c>
      <c r="C38" s="32"/>
      <c r="D38" s="470"/>
      <c r="E38" s="179" t="s">
        <v>428</v>
      </c>
      <c r="F38" s="35" t="s">
        <v>360</v>
      </c>
      <c r="G38" s="117" t="s">
        <v>429</v>
      </c>
      <c r="H38" s="118" t="s">
        <v>628</v>
      </c>
      <c r="I38" s="81" t="s">
        <v>629</v>
      </c>
      <c r="J38" s="179" t="s">
        <v>430</v>
      </c>
      <c r="K38" s="179" t="s">
        <v>543</v>
      </c>
      <c r="L38" s="179" t="s">
        <v>544</v>
      </c>
      <c r="M38" s="36">
        <v>1</v>
      </c>
      <c r="N38" s="179" t="s">
        <v>31</v>
      </c>
      <c r="O38" s="179" t="s">
        <v>32</v>
      </c>
      <c r="P38" s="179" t="s">
        <v>33</v>
      </c>
      <c r="Q38" s="179" t="s">
        <v>34</v>
      </c>
      <c r="R38" s="321">
        <v>1</v>
      </c>
      <c r="S38" s="321">
        <v>1</v>
      </c>
      <c r="T38" s="323">
        <f t="shared" si="2"/>
        <v>1</v>
      </c>
      <c r="U38" s="323">
        <f t="shared" si="3"/>
        <v>1</v>
      </c>
      <c r="V38" s="278" t="str">
        <f t="shared" si="1"/>
        <v>SATISFACTORIO</v>
      </c>
      <c r="W38" s="359" t="s">
        <v>716</v>
      </c>
      <c r="X38" s="359" t="s">
        <v>716</v>
      </c>
      <c r="Y38" s="256"/>
      <c r="Z38" s="197"/>
      <c r="AA38" s="198"/>
      <c r="AB38" s="198"/>
      <c r="AC38" s="199"/>
      <c r="AD38" s="200"/>
      <c r="AE38" s="200"/>
      <c r="AF38" s="197"/>
      <c r="AG38" s="197"/>
      <c r="AH38" s="198"/>
      <c r="AI38" s="198"/>
      <c r="AJ38" s="199"/>
      <c r="AK38" s="200"/>
      <c r="AL38" s="191"/>
      <c r="AM38" s="1"/>
      <c r="AN38" s="1"/>
      <c r="AO38" s="1"/>
      <c r="AP38" s="1"/>
      <c r="AQ38" s="1"/>
      <c r="AR38" s="1"/>
      <c r="AS38" s="325"/>
    </row>
    <row r="39" spans="1:45" s="76" customFormat="1" ht="395.25" customHeight="1" thickBot="1" thickTop="1">
      <c r="A39" s="501"/>
      <c r="B39" s="32">
        <v>4</v>
      </c>
      <c r="C39" s="32"/>
      <c r="D39" s="470"/>
      <c r="E39" s="179" t="s">
        <v>358</v>
      </c>
      <c r="F39" s="35" t="s">
        <v>360</v>
      </c>
      <c r="G39" s="117" t="s">
        <v>431</v>
      </c>
      <c r="H39" s="118" t="s">
        <v>432</v>
      </c>
      <c r="I39" s="81" t="s">
        <v>432</v>
      </c>
      <c r="J39" s="179" t="s">
        <v>28</v>
      </c>
      <c r="K39" s="179" t="s">
        <v>35</v>
      </c>
      <c r="L39" s="179" t="s">
        <v>349</v>
      </c>
      <c r="M39" s="36">
        <v>1</v>
      </c>
      <c r="N39" s="179" t="s">
        <v>31</v>
      </c>
      <c r="O39" s="179" t="s">
        <v>32</v>
      </c>
      <c r="P39" s="179" t="s">
        <v>33</v>
      </c>
      <c r="Q39" s="179" t="s">
        <v>34</v>
      </c>
      <c r="R39" s="321">
        <v>39</v>
      </c>
      <c r="S39" s="321">
        <v>39</v>
      </c>
      <c r="T39" s="323">
        <f t="shared" si="2"/>
        <v>1</v>
      </c>
      <c r="U39" s="323">
        <f t="shared" si="3"/>
        <v>1</v>
      </c>
      <c r="V39" s="278" t="str">
        <f t="shared" si="1"/>
        <v>SATISFACTORIO</v>
      </c>
      <c r="W39" s="380" t="s">
        <v>709</v>
      </c>
      <c r="X39" s="380" t="s">
        <v>985</v>
      </c>
      <c r="Y39" s="256"/>
      <c r="Z39" s="197"/>
      <c r="AA39" s="198"/>
      <c r="AB39" s="198"/>
      <c r="AC39" s="199"/>
      <c r="AD39" s="200"/>
      <c r="AE39" s="200"/>
      <c r="AF39" s="197"/>
      <c r="AG39" s="197"/>
      <c r="AH39" s="198"/>
      <c r="AI39" s="198"/>
      <c r="AJ39" s="199"/>
      <c r="AK39" s="200"/>
      <c r="AL39" s="191"/>
      <c r="AM39" s="1"/>
      <c r="AN39" s="1"/>
      <c r="AO39" s="1"/>
      <c r="AP39" s="1"/>
      <c r="AQ39" s="1"/>
      <c r="AR39" s="1"/>
      <c r="AS39" s="325"/>
    </row>
    <row r="40" spans="1:45" s="76" customFormat="1" ht="395.25" customHeight="1" thickBot="1" thickTop="1">
      <c r="A40" s="501"/>
      <c r="B40" s="32">
        <v>5</v>
      </c>
      <c r="C40" s="32"/>
      <c r="D40" s="470"/>
      <c r="E40" s="470" t="s">
        <v>356</v>
      </c>
      <c r="F40" s="502" t="s">
        <v>361</v>
      </c>
      <c r="G40" s="117" t="s">
        <v>443</v>
      </c>
      <c r="H40" s="118" t="s">
        <v>682</v>
      </c>
      <c r="I40" s="81" t="s">
        <v>681</v>
      </c>
      <c r="J40" s="179" t="s">
        <v>427</v>
      </c>
      <c r="K40" s="179" t="s">
        <v>433</v>
      </c>
      <c r="L40" s="179" t="s">
        <v>131</v>
      </c>
      <c r="M40" s="34">
        <v>1</v>
      </c>
      <c r="N40" s="179" t="s">
        <v>31</v>
      </c>
      <c r="O40" s="179" t="s">
        <v>32</v>
      </c>
      <c r="P40" s="179" t="s">
        <v>33</v>
      </c>
      <c r="Q40" s="179" t="s">
        <v>34</v>
      </c>
      <c r="R40" s="321">
        <v>2</v>
      </c>
      <c r="S40" s="321">
        <v>2</v>
      </c>
      <c r="T40" s="323">
        <f t="shared" si="2"/>
        <v>1</v>
      </c>
      <c r="U40" s="323">
        <f t="shared" si="3"/>
        <v>1</v>
      </c>
      <c r="V40" s="278" t="str">
        <f t="shared" si="1"/>
        <v>SATISFACTORIO</v>
      </c>
      <c r="W40" s="353" t="s">
        <v>726</v>
      </c>
      <c r="X40" s="353" t="s">
        <v>726</v>
      </c>
      <c r="Y40" s="256"/>
      <c r="Z40" s="197"/>
      <c r="AA40" s="198"/>
      <c r="AB40" s="198"/>
      <c r="AC40" s="199"/>
      <c r="AD40" s="200"/>
      <c r="AE40" s="200"/>
      <c r="AF40" s="197"/>
      <c r="AG40" s="197"/>
      <c r="AH40" s="198"/>
      <c r="AI40" s="198"/>
      <c r="AJ40" s="199"/>
      <c r="AK40" s="200"/>
      <c r="AL40" s="191"/>
      <c r="AM40" s="1"/>
      <c r="AN40" s="1"/>
      <c r="AO40" s="1"/>
      <c r="AP40" s="1"/>
      <c r="AQ40" s="1"/>
      <c r="AR40" s="1"/>
      <c r="AS40" s="135"/>
    </row>
    <row r="41" spans="1:45" s="76" customFormat="1" ht="395.25" customHeight="1" thickBot="1" thickTop="1">
      <c r="A41" s="501"/>
      <c r="B41" s="32">
        <v>6</v>
      </c>
      <c r="C41" s="32" t="s">
        <v>482</v>
      </c>
      <c r="D41" s="470"/>
      <c r="E41" s="470"/>
      <c r="F41" s="503"/>
      <c r="G41" s="117" t="s">
        <v>501</v>
      </c>
      <c r="H41" s="118" t="s">
        <v>685</v>
      </c>
      <c r="I41" s="81" t="s">
        <v>686</v>
      </c>
      <c r="J41" s="179" t="s">
        <v>430</v>
      </c>
      <c r="K41" s="179" t="s">
        <v>434</v>
      </c>
      <c r="L41" s="179" t="s">
        <v>131</v>
      </c>
      <c r="M41" s="34">
        <v>1</v>
      </c>
      <c r="N41" s="179" t="s">
        <v>31</v>
      </c>
      <c r="O41" s="179" t="s">
        <v>32</v>
      </c>
      <c r="P41" s="179" t="s">
        <v>33</v>
      </c>
      <c r="Q41" s="179" t="s">
        <v>34</v>
      </c>
      <c r="R41" s="321">
        <v>3</v>
      </c>
      <c r="S41" s="321">
        <v>3</v>
      </c>
      <c r="T41" s="323">
        <f t="shared" si="2"/>
        <v>1</v>
      </c>
      <c r="U41" s="323">
        <f t="shared" si="3"/>
        <v>1</v>
      </c>
      <c r="V41" s="278" t="str">
        <f t="shared" si="1"/>
        <v>SATISFACTORIO</v>
      </c>
      <c r="W41" s="346" t="s">
        <v>707</v>
      </c>
      <c r="X41" s="279" t="s">
        <v>986</v>
      </c>
      <c r="Y41" s="256"/>
      <c r="Z41" s="197"/>
      <c r="AA41" s="198"/>
      <c r="AB41" s="198"/>
      <c r="AC41" s="199"/>
      <c r="AD41" s="200"/>
      <c r="AE41" s="200"/>
      <c r="AF41" s="197"/>
      <c r="AG41" s="197"/>
      <c r="AH41" s="198"/>
      <c r="AI41" s="198"/>
      <c r="AJ41" s="199"/>
      <c r="AK41" s="200"/>
      <c r="AL41" s="191"/>
      <c r="AM41" s="1"/>
      <c r="AN41" s="1"/>
      <c r="AO41" s="1"/>
      <c r="AP41" s="1"/>
      <c r="AQ41" s="1"/>
      <c r="AR41" s="1"/>
      <c r="AS41" s="326"/>
    </row>
    <row r="42" spans="1:45" s="76" customFormat="1" ht="395.25" customHeight="1" thickBot="1" thickTop="1">
      <c r="A42" s="501"/>
      <c r="B42" s="32">
        <v>7</v>
      </c>
      <c r="C42" s="32"/>
      <c r="D42" s="470"/>
      <c r="E42" s="470"/>
      <c r="F42" s="503"/>
      <c r="G42" s="117" t="s">
        <v>444</v>
      </c>
      <c r="H42" s="118" t="s">
        <v>545</v>
      </c>
      <c r="I42" s="81" t="s">
        <v>546</v>
      </c>
      <c r="J42" s="179" t="s">
        <v>28</v>
      </c>
      <c r="K42" s="179" t="s">
        <v>435</v>
      </c>
      <c r="L42" s="179" t="s">
        <v>131</v>
      </c>
      <c r="M42" s="34">
        <v>1</v>
      </c>
      <c r="N42" s="179" t="s">
        <v>31</v>
      </c>
      <c r="O42" s="179" t="s">
        <v>32</v>
      </c>
      <c r="P42" s="179" t="s">
        <v>33</v>
      </c>
      <c r="Q42" s="179" t="s">
        <v>34</v>
      </c>
      <c r="R42" s="321">
        <v>25</v>
      </c>
      <c r="S42" s="321">
        <v>100</v>
      </c>
      <c r="T42" s="323">
        <f t="shared" si="2"/>
        <v>0.25</v>
      </c>
      <c r="U42" s="323">
        <f t="shared" si="3"/>
        <v>0.25</v>
      </c>
      <c r="V42" s="395" t="str">
        <f t="shared" si="1"/>
        <v>INSATISFACTORIO</v>
      </c>
      <c r="W42" s="353" t="s">
        <v>802</v>
      </c>
      <c r="X42" s="380" t="s">
        <v>997</v>
      </c>
      <c r="Y42" s="256"/>
      <c r="Z42" s="197"/>
      <c r="AA42" s="198"/>
      <c r="AB42" s="198"/>
      <c r="AC42" s="199"/>
      <c r="AD42" s="200"/>
      <c r="AE42" s="200"/>
      <c r="AF42" s="197"/>
      <c r="AG42" s="197"/>
      <c r="AH42" s="198"/>
      <c r="AI42" s="198"/>
      <c r="AJ42" s="199"/>
      <c r="AK42" s="200"/>
      <c r="AL42" s="191"/>
      <c r="AM42" s="1"/>
      <c r="AN42" s="1"/>
      <c r="AO42" s="1"/>
      <c r="AP42" s="1"/>
      <c r="AQ42" s="1"/>
      <c r="AR42" s="1"/>
      <c r="AS42" s="327"/>
    </row>
    <row r="43" spans="1:45" s="76" customFormat="1" ht="395.25" customHeight="1" thickBot="1" thickTop="1">
      <c r="A43" s="501"/>
      <c r="B43" s="32">
        <v>8</v>
      </c>
      <c r="C43" s="32"/>
      <c r="D43" s="470"/>
      <c r="E43" s="179" t="s">
        <v>436</v>
      </c>
      <c r="F43" s="504"/>
      <c r="G43" s="117" t="s">
        <v>36</v>
      </c>
      <c r="H43" s="118" t="s">
        <v>437</v>
      </c>
      <c r="I43" s="81" t="s">
        <v>630</v>
      </c>
      <c r="J43" s="179" t="s">
        <v>430</v>
      </c>
      <c r="K43" s="179" t="s">
        <v>438</v>
      </c>
      <c r="L43" s="179" t="s">
        <v>37</v>
      </c>
      <c r="M43" s="36">
        <v>1</v>
      </c>
      <c r="N43" s="179" t="s">
        <v>31</v>
      </c>
      <c r="O43" s="179" t="s">
        <v>32</v>
      </c>
      <c r="P43" s="179" t="s">
        <v>33</v>
      </c>
      <c r="Q43" s="179" t="s">
        <v>34</v>
      </c>
      <c r="R43" s="321">
        <v>3</v>
      </c>
      <c r="S43" s="321">
        <v>3</v>
      </c>
      <c r="T43" s="323">
        <f t="shared" si="2"/>
        <v>1</v>
      </c>
      <c r="U43" s="323">
        <f t="shared" si="3"/>
        <v>1</v>
      </c>
      <c r="V43" s="278" t="str">
        <f t="shared" si="1"/>
        <v>SATISFACTORIO</v>
      </c>
      <c r="W43" s="347" t="s">
        <v>722</v>
      </c>
      <c r="X43" s="347" t="s">
        <v>722</v>
      </c>
      <c r="Y43" s="256"/>
      <c r="Z43" s="197"/>
      <c r="AA43" s="198"/>
      <c r="AB43" s="198"/>
      <c r="AC43" s="199"/>
      <c r="AD43" s="200"/>
      <c r="AE43" s="200"/>
      <c r="AF43" s="197"/>
      <c r="AG43" s="197"/>
      <c r="AH43" s="198"/>
      <c r="AI43" s="198"/>
      <c r="AJ43" s="199"/>
      <c r="AK43" s="200"/>
      <c r="AL43" s="191"/>
      <c r="AM43" s="1"/>
      <c r="AN43" s="1"/>
      <c r="AO43" s="1"/>
      <c r="AP43" s="1"/>
      <c r="AQ43" s="1"/>
      <c r="AR43" s="1"/>
      <c r="AS43" s="135"/>
    </row>
    <row r="44" spans="1:45" s="76" customFormat="1" ht="395.25" customHeight="1" thickBot="1" thickTop="1">
      <c r="A44" s="501"/>
      <c r="B44" s="32">
        <v>9</v>
      </c>
      <c r="C44" s="32"/>
      <c r="D44" s="470" t="s">
        <v>64</v>
      </c>
      <c r="E44" s="141" t="s">
        <v>356</v>
      </c>
      <c r="F44" s="141" t="s">
        <v>362</v>
      </c>
      <c r="G44" s="117" t="s">
        <v>439</v>
      </c>
      <c r="H44" s="118" t="s">
        <v>547</v>
      </c>
      <c r="I44" s="81" t="s">
        <v>547</v>
      </c>
      <c r="J44" s="141" t="s">
        <v>28</v>
      </c>
      <c r="K44" s="141" t="s">
        <v>40</v>
      </c>
      <c r="L44" s="141" t="s">
        <v>41</v>
      </c>
      <c r="M44" s="36">
        <v>1</v>
      </c>
      <c r="N44" s="141" t="s">
        <v>31</v>
      </c>
      <c r="O44" s="141" t="s">
        <v>32</v>
      </c>
      <c r="P44" s="141" t="s">
        <v>33</v>
      </c>
      <c r="Q44" s="141" t="s">
        <v>34</v>
      </c>
      <c r="R44" s="321">
        <v>4</v>
      </c>
      <c r="S44" s="321">
        <v>4</v>
      </c>
      <c r="T44" s="323">
        <f t="shared" si="2"/>
        <v>1</v>
      </c>
      <c r="U44" s="323">
        <f t="shared" si="3"/>
        <v>1</v>
      </c>
      <c r="V44" s="278" t="str">
        <f t="shared" si="1"/>
        <v>SATISFACTORIO</v>
      </c>
      <c r="W44" s="384" t="s">
        <v>723</v>
      </c>
      <c r="X44" s="279" t="s">
        <v>987</v>
      </c>
      <c r="Y44" s="256"/>
      <c r="Z44" s="197"/>
      <c r="AA44" s="198"/>
      <c r="AB44" s="198"/>
      <c r="AC44" s="199"/>
      <c r="AD44" s="200"/>
      <c r="AE44" s="200"/>
      <c r="AF44" s="197"/>
      <c r="AG44" s="197"/>
      <c r="AH44" s="198"/>
      <c r="AI44" s="198"/>
      <c r="AJ44" s="199"/>
      <c r="AK44" s="200"/>
      <c r="AL44" s="191"/>
      <c r="AM44" s="1"/>
      <c r="AN44" s="1"/>
      <c r="AO44" s="1"/>
      <c r="AP44" s="1"/>
      <c r="AQ44" s="1"/>
      <c r="AR44" s="1"/>
      <c r="AS44" s="328"/>
    </row>
    <row r="45" spans="1:45" s="76" customFormat="1" ht="395.25" customHeight="1" thickBot="1" thickTop="1">
      <c r="A45" s="501"/>
      <c r="B45" s="32">
        <v>10</v>
      </c>
      <c r="C45" s="32"/>
      <c r="D45" s="470"/>
      <c r="E45" s="141" t="s">
        <v>356</v>
      </c>
      <c r="F45" s="141" t="s">
        <v>362</v>
      </c>
      <c r="G45" s="117" t="s">
        <v>440</v>
      </c>
      <c r="H45" s="118"/>
      <c r="I45" s="81" t="s">
        <v>441</v>
      </c>
      <c r="J45" s="141" t="s">
        <v>28</v>
      </c>
      <c r="K45" s="141" t="s">
        <v>548</v>
      </c>
      <c r="L45" s="141" t="s">
        <v>250</v>
      </c>
      <c r="M45" s="36">
        <v>1</v>
      </c>
      <c r="N45" s="141" t="s">
        <v>31</v>
      </c>
      <c r="O45" s="141" t="s">
        <v>32</v>
      </c>
      <c r="P45" s="141" t="s">
        <v>33</v>
      </c>
      <c r="Q45" s="141" t="s">
        <v>34</v>
      </c>
      <c r="R45" s="321" t="s">
        <v>114</v>
      </c>
      <c r="S45" s="321" t="s">
        <v>114</v>
      </c>
      <c r="T45" s="323" t="s">
        <v>114</v>
      </c>
      <c r="U45" s="323" t="s">
        <v>114</v>
      </c>
      <c r="V45" s="278" t="s">
        <v>114</v>
      </c>
      <c r="W45" s="380" t="s">
        <v>706</v>
      </c>
      <c r="X45" s="380" t="s">
        <v>706</v>
      </c>
      <c r="Y45" s="256"/>
      <c r="Z45" s="197"/>
      <c r="AA45" s="198"/>
      <c r="AB45" s="198"/>
      <c r="AC45" s="199"/>
      <c r="AD45" s="200"/>
      <c r="AE45" s="200"/>
      <c r="AF45" s="197"/>
      <c r="AG45" s="197"/>
      <c r="AH45" s="198"/>
      <c r="AI45" s="198"/>
      <c r="AJ45" s="199"/>
      <c r="AK45" s="200"/>
      <c r="AL45" s="191"/>
      <c r="AM45" s="1"/>
      <c r="AN45" s="1"/>
      <c r="AO45" s="1"/>
      <c r="AP45" s="1"/>
      <c r="AQ45" s="1"/>
      <c r="AR45" s="1"/>
      <c r="AS45" s="325"/>
    </row>
    <row r="46" spans="1:45" s="76" customFormat="1" ht="409.5" customHeight="1" thickBot="1" thickTop="1">
      <c r="A46" s="501"/>
      <c r="B46" s="32">
        <v>11</v>
      </c>
      <c r="C46" s="32" t="s">
        <v>483</v>
      </c>
      <c r="D46" s="470" t="s">
        <v>26</v>
      </c>
      <c r="E46" s="141" t="s">
        <v>354</v>
      </c>
      <c r="F46" s="141" t="s">
        <v>367</v>
      </c>
      <c r="G46" s="117" t="s">
        <v>502</v>
      </c>
      <c r="H46" s="118" t="s">
        <v>687</v>
      </c>
      <c r="I46" s="81" t="s">
        <v>549</v>
      </c>
      <c r="J46" s="141" t="s">
        <v>430</v>
      </c>
      <c r="K46" s="141" t="s">
        <v>38</v>
      </c>
      <c r="L46" s="141" t="s">
        <v>37</v>
      </c>
      <c r="M46" s="36">
        <v>1</v>
      </c>
      <c r="N46" s="141" t="s">
        <v>31</v>
      </c>
      <c r="O46" s="141" t="s">
        <v>32</v>
      </c>
      <c r="P46" s="141" t="s">
        <v>33</v>
      </c>
      <c r="Q46" s="141" t="s">
        <v>34</v>
      </c>
      <c r="R46" s="321">
        <v>3</v>
      </c>
      <c r="S46" s="321">
        <v>3</v>
      </c>
      <c r="T46" s="323">
        <f t="shared" si="2"/>
        <v>1</v>
      </c>
      <c r="U46" s="323">
        <f t="shared" si="3"/>
        <v>1</v>
      </c>
      <c r="V46" s="278" t="str">
        <f t="shared" si="1"/>
        <v>SATISFACTORIO</v>
      </c>
      <c r="W46" s="346" t="s">
        <v>798</v>
      </c>
      <c r="X46" s="279" t="s">
        <v>988</v>
      </c>
      <c r="Y46" s="256"/>
      <c r="Z46" s="197"/>
      <c r="AA46" s="198"/>
      <c r="AB46" s="198"/>
      <c r="AC46" s="199"/>
      <c r="AD46" s="200"/>
      <c r="AE46" s="200"/>
      <c r="AF46" s="197"/>
      <c r="AG46" s="197"/>
      <c r="AH46" s="198"/>
      <c r="AI46" s="198"/>
      <c r="AJ46" s="199"/>
      <c r="AK46" s="200"/>
      <c r="AL46" s="191"/>
      <c r="AM46" s="1"/>
      <c r="AN46" s="1"/>
      <c r="AO46" s="1"/>
      <c r="AP46" s="1"/>
      <c r="AQ46" s="1"/>
      <c r="AR46" s="1"/>
      <c r="AS46" s="326"/>
    </row>
    <row r="47" spans="1:45" s="76" customFormat="1" ht="395.25" customHeight="1" thickBot="1" thickTop="1">
      <c r="A47" s="501"/>
      <c r="B47" s="32">
        <v>12</v>
      </c>
      <c r="C47" s="32"/>
      <c r="D47" s="470"/>
      <c r="E47" s="141" t="s">
        <v>356</v>
      </c>
      <c r="F47" s="141" t="s">
        <v>361</v>
      </c>
      <c r="G47" s="117" t="s">
        <v>42</v>
      </c>
      <c r="H47" s="118" t="s">
        <v>442</v>
      </c>
      <c r="I47" s="81"/>
      <c r="J47" s="141" t="s">
        <v>28</v>
      </c>
      <c r="K47" s="141" t="s">
        <v>43</v>
      </c>
      <c r="L47" s="141" t="s">
        <v>44</v>
      </c>
      <c r="M47" s="36">
        <v>1</v>
      </c>
      <c r="N47" s="141" t="s">
        <v>31</v>
      </c>
      <c r="O47" s="141" t="s">
        <v>32</v>
      </c>
      <c r="P47" s="141" t="s">
        <v>33</v>
      </c>
      <c r="Q47" s="141" t="s">
        <v>34</v>
      </c>
      <c r="R47" s="321">
        <v>4</v>
      </c>
      <c r="S47" s="321">
        <v>4</v>
      </c>
      <c r="T47" s="323">
        <f t="shared" si="2"/>
        <v>1</v>
      </c>
      <c r="U47" s="323">
        <f t="shared" si="3"/>
        <v>1</v>
      </c>
      <c r="V47" s="278" t="str">
        <f t="shared" si="1"/>
        <v>SATISFACTORIO</v>
      </c>
      <c r="W47" s="353" t="s">
        <v>724</v>
      </c>
      <c r="X47" s="353" t="s">
        <v>724</v>
      </c>
      <c r="Y47" s="257"/>
      <c r="Z47" s="201"/>
      <c r="AA47" s="202"/>
      <c r="AB47" s="202"/>
      <c r="AC47" s="203"/>
      <c r="AD47" s="204"/>
      <c r="AE47" s="204"/>
      <c r="AF47" s="201"/>
      <c r="AG47" s="201"/>
      <c r="AH47" s="202"/>
      <c r="AI47" s="202"/>
      <c r="AJ47" s="203"/>
      <c r="AK47" s="204"/>
      <c r="AL47" s="204"/>
      <c r="AM47" s="1"/>
      <c r="AN47" s="1"/>
      <c r="AO47" s="1"/>
      <c r="AP47" s="1"/>
      <c r="AQ47" s="1"/>
      <c r="AR47" s="1"/>
      <c r="AS47" s="326"/>
    </row>
    <row r="48" spans="1:45" s="76" customFormat="1" ht="409.5" customHeight="1" thickBot="1" thickTop="1">
      <c r="A48" s="501"/>
      <c r="B48" s="32">
        <v>13</v>
      </c>
      <c r="C48" s="32"/>
      <c r="D48" s="470" t="s">
        <v>26</v>
      </c>
      <c r="E48" s="141" t="s">
        <v>354</v>
      </c>
      <c r="F48" s="141" t="s">
        <v>355</v>
      </c>
      <c r="G48" s="117" t="s">
        <v>423</v>
      </c>
      <c r="H48" s="118" t="s">
        <v>533</v>
      </c>
      <c r="I48" s="81" t="s">
        <v>534</v>
      </c>
      <c r="J48" s="33" t="s">
        <v>28</v>
      </c>
      <c r="K48" s="33" t="s">
        <v>29</v>
      </c>
      <c r="L48" s="33" t="s">
        <v>30</v>
      </c>
      <c r="M48" s="36">
        <v>1</v>
      </c>
      <c r="N48" s="141" t="s">
        <v>31</v>
      </c>
      <c r="O48" s="141" t="s">
        <v>32</v>
      </c>
      <c r="P48" s="141" t="s">
        <v>33</v>
      </c>
      <c r="Q48" s="141" t="s">
        <v>34</v>
      </c>
      <c r="R48" s="321">
        <v>2.5</v>
      </c>
      <c r="S48" s="321">
        <v>3</v>
      </c>
      <c r="T48" s="323">
        <f t="shared" si="2"/>
        <v>0.8333333333333334</v>
      </c>
      <c r="U48" s="323">
        <f t="shared" si="3"/>
        <v>0.8333333333333334</v>
      </c>
      <c r="V48" s="278" t="str">
        <f t="shared" si="1"/>
        <v>ACEPTABLE</v>
      </c>
      <c r="W48" s="385" t="s">
        <v>725</v>
      </c>
      <c r="X48" s="380" t="s">
        <v>725</v>
      </c>
      <c r="Y48" s="257"/>
      <c r="Z48" s="201"/>
      <c r="AA48" s="202"/>
      <c r="AB48" s="202"/>
      <c r="AC48" s="203"/>
      <c r="AD48" s="204"/>
      <c r="AE48" s="204"/>
      <c r="AF48" s="201"/>
      <c r="AG48" s="201"/>
      <c r="AH48" s="202"/>
      <c r="AI48" s="202"/>
      <c r="AJ48" s="203"/>
      <c r="AK48" s="204"/>
      <c r="AL48" s="204"/>
      <c r="AM48" s="1"/>
      <c r="AN48" s="1"/>
      <c r="AO48" s="1"/>
      <c r="AP48" s="1"/>
      <c r="AQ48" s="1"/>
      <c r="AR48" s="1"/>
      <c r="AS48" s="329"/>
    </row>
    <row r="49" spans="1:45" s="76" customFormat="1" ht="227.25" customHeight="1" thickBot="1" thickTop="1">
      <c r="A49" s="501"/>
      <c r="B49" s="32">
        <v>14</v>
      </c>
      <c r="C49" s="32"/>
      <c r="D49" s="470"/>
      <c r="E49" s="141" t="s">
        <v>354</v>
      </c>
      <c r="F49" s="141" t="s">
        <v>355</v>
      </c>
      <c r="G49" s="117" t="s">
        <v>45</v>
      </c>
      <c r="H49" s="118" t="s">
        <v>46</v>
      </c>
      <c r="I49" s="81" t="s">
        <v>46</v>
      </c>
      <c r="J49" s="33" t="s">
        <v>47</v>
      </c>
      <c r="K49" s="33" t="s">
        <v>48</v>
      </c>
      <c r="L49" s="33" t="s">
        <v>88</v>
      </c>
      <c r="M49" s="36">
        <v>1</v>
      </c>
      <c r="N49" s="141" t="s">
        <v>31</v>
      </c>
      <c r="O49" s="141" t="s">
        <v>32</v>
      </c>
      <c r="P49" s="141" t="s">
        <v>33</v>
      </c>
      <c r="Q49" s="141" t="s">
        <v>34</v>
      </c>
      <c r="R49" s="321" t="s">
        <v>114</v>
      </c>
      <c r="S49" s="321" t="s">
        <v>114</v>
      </c>
      <c r="T49" s="321" t="s">
        <v>114</v>
      </c>
      <c r="U49" s="321" t="s">
        <v>114</v>
      </c>
      <c r="V49" s="277" t="s">
        <v>114</v>
      </c>
      <c r="W49" s="380" t="s">
        <v>803</v>
      </c>
      <c r="X49" s="321" t="s">
        <v>114</v>
      </c>
      <c r="Y49" s="257"/>
      <c r="Z49" s="201"/>
      <c r="AA49" s="202"/>
      <c r="AB49" s="202"/>
      <c r="AC49" s="203"/>
      <c r="AD49" s="204"/>
      <c r="AE49" s="204"/>
      <c r="AF49" s="201"/>
      <c r="AG49" s="201"/>
      <c r="AH49" s="202"/>
      <c r="AI49" s="202"/>
      <c r="AJ49" s="203"/>
      <c r="AK49" s="204"/>
      <c r="AL49" s="204"/>
      <c r="AM49" s="1"/>
      <c r="AN49" s="1"/>
      <c r="AO49" s="1"/>
      <c r="AP49" s="1"/>
      <c r="AQ49" s="1"/>
      <c r="AR49" s="1"/>
      <c r="AS49" s="325"/>
    </row>
    <row r="50" spans="1:45" s="76" customFormat="1" ht="245.25" customHeight="1" thickBot="1" thickTop="1">
      <c r="A50" s="501"/>
      <c r="B50" s="32">
        <v>15</v>
      </c>
      <c r="C50" s="32"/>
      <c r="D50" s="470" t="s">
        <v>39</v>
      </c>
      <c r="E50" s="141" t="s">
        <v>354</v>
      </c>
      <c r="F50" s="141" t="s">
        <v>355</v>
      </c>
      <c r="G50" s="117" t="s">
        <v>58</v>
      </c>
      <c r="H50" s="118" t="s">
        <v>248</v>
      </c>
      <c r="I50" s="81" t="s">
        <v>248</v>
      </c>
      <c r="J50" s="33" t="s">
        <v>59</v>
      </c>
      <c r="K50" s="33" t="s">
        <v>60</v>
      </c>
      <c r="L50" s="33" t="s">
        <v>61</v>
      </c>
      <c r="M50" s="36">
        <v>1</v>
      </c>
      <c r="N50" s="141" t="s">
        <v>31</v>
      </c>
      <c r="O50" s="141" t="s">
        <v>32</v>
      </c>
      <c r="P50" s="141" t="s">
        <v>33</v>
      </c>
      <c r="Q50" s="141" t="s">
        <v>34</v>
      </c>
      <c r="R50" s="407">
        <v>1</v>
      </c>
      <c r="S50" s="407">
        <v>2</v>
      </c>
      <c r="T50" s="36">
        <v>0.1</v>
      </c>
      <c r="U50" s="36">
        <v>0.1</v>
      </c>
      <c r="V50" s="395" t="str">
        <f>IF(U50&gt;=95%,$Q$12,IF(U50&gt;=70%,$P$12,IF(U50&gt;=50%,$O$12,IF(U50&lt;50%,$N$12,"ojo"))))</f>
        <v>INSATISFACTORIO</v>
      </c>
      <c r="W50" s="380" t="s">
        <v>804</v>
      </c>
      <c r="X50" s="380" t="s">
        <v>1003</v>
      </c>
      <c r="Y50" s="257"/>
      <c r="Z50" s="201"/>
      <c r="AA50" s="202"/>
      <c r="AB50" s="202"/>
      <c r="AC50" s="203"/>
      <c r="AD50" s="204"/>
      <c r="AE50" s="204"/>
      <c r="AF50" s="201"/>
      <c r="AG50" s="201"/>
      <c r="AH50" s="202"/>
      <c r="AI50" s="202"/>
      <c r="AJ50" s="203"/>
      <c r="AK50" s="204"/>
      <c r="AL50" s="204"/>
      <c r="AM50" s="1"/>
      <c r="AN50" s="1"/>
      <c r="AO50" s="1"/>
      <c r="AP50" s="1"/>
      <c r="AQ50" s="1"/>
      <c r="AR50" s="1"/>
      <c r="AS50" s="330"/>
    </row>
    <row r="51" spans="1:45" s="76" customFormat="1" ht="260.25" customHeight="1" thickBot="1" thickTop="1">
      <c r="A51" s="501"/>
      <c r="B51" s="32">
        <v>16</v>
      </c>
      <c r="C51" s="32"/>
      <c r="D51" s="470"/>
      <c r="E51" s="141" t="s">
        <v>354</v>
      </c>
      <c r="F51" s="141" t="s">
        <v>355</v>
      </c>
      <c r="G51" s="117" t="s">
        <v>62</v>
      </c>
      <c r="H51" s="118" t="s">
        <v>249</v>
      </c>
      <c r="I51" s="81" t="s">
        <v>249</v>
      </c>
      <c r="J51" s="33" t="s">
        <v>63</v>
      </c>
      <c r="K51" s="33" t="s">
        <v>60</v>
      </c>
      <c r="L51" s="33" t="s">
        <v>61</v>
      </c>
      <c r="M51" s="36">
        <v>1</v>
      </c>
      <c r="N51" s="141" t="s">
        <v>31</v>
      </c>
      <c r="O51" s="141" t="s">
        <v>32</v>
      </c>
      <c r="P51" s="141" t="s">
        <v>33</v>
      </c>
      <c r="Q51" s="141" t="s">
        <v>34</v>
      </c>
      <c r="R51" s="407">
        <v>0</v>
      </c>
      <c r="S51" s="407">
        <v>1</v>
      </c>
      <c r="T51" s="36">
        <v>0</v>
      </c>
      <c r="U51" s="36">
        <v>0</v>
      </c>
      <c r="V51" s="395" t="s">
        <v>12</v>
      </c>
      <c r="W51" s="380" t="s">
        <v>717</v>
      </c>
      <c r="X51" s="380" t="s">
        <v>996</v>
      </c>
      <c r="Y51" s="257"/>
      <c r="Z51" s="201"/>
      <c r="AA51" s="202"/>
      <c r="AB51" s="202"/>
      <c r="AC51" s="203"/>
      <c r="AD51" s="204"/>
      <c r="AE51" s="204"/>
      <c r="AF51" s="201"/>
      <c r="AG51" s="201"/>
      <c r="AH51" s="202"/>
      <c r="AI51" s="202"/>
      <c r="AJ51" s="203"/>
      <c r="AK51" s="204"/>
      <c r="AL51" s="204"/>
      <c r="AM51" s="1"/>
      <c r="AN51" s="1"/>
      <c r="AO51" s="1"/>
      <c r="AP51" s="1"/>
      <c r="AQ51" s="1"/>
      <c r="AR51" s="1"/>
      <c r="AS51" s="325"/>
    </row>
    <row r="52" spans="1:45" s="76" customFormat="1" ht="233.25" customHeight="1" thickBot="1" thickTop="1">
      <c r="A52" s="501"/>
      <c r="B52" s="32">
        <v>17</v>
      </c>
      <c r="C52" s="32"/>
      <c r="D52" s="470" t="s">
        <v>26</v>
      </c>
      <c r="E52" s="141" t="s">
        <v>359</v>
      </c>
      <c r="F52" s="141" t="s">
        <v>365</v>
      </c>
      <c r="G52" s="499" t="s">
        <v>49</v>
      </c>
      <c r="H52" s="118" t="s">
        <v>50</v>
      </c>
      <c r="I52" s="81" t="s">
        <v>51</v>
      </c>
      <c r="J52" s="33" t="s">
        <v>550</v>
      </c>
      <c r="K52" s="470" t="s">
        <v>52</v>
      </c>
      <c r="L52" s="33" t="s">
        <v>53</v>
      </c>
      <c r="M52" s="36">
        <v>1</v>
      </c>
      <c r="N52" s="141" t="s">
        <v>31</v>
      </c>
      <c r="O52" s="141" t="s">
        <v>32</v>
      </c>
      <c r="P52" s="141" t="s">
        <v>33</v>
      </c>
      <c r="Q52" s="141" t="s">
        <v>34</v>
      </c>
      <c r="R52" s="322">
        <v>1</v>
      </c>
      <c r="S52" s="322">
        <v>1</v>
      </c>
      <c r="T52" s="323">
        <f t="shared" si="2"/>
        <v>1</v>
      </c>
      <c r="U52" s="323">
        <f t="shared" si="3"/>
        <v>1</v>
      </c>
      <c r="V52" s="278" t="str">
        <f t="shared" si="1"/>
        <v>SATISFACTORIO</v>
      </c>
      <c r="W52" s="359" t="s">
        <v>805</v>
      </c>
      <c r="X52" s="359" t="s">
        <v>805</v>
      </c>
      <c r="Y52" s="257"/>
      <c r="Z52" s="201"/>
      <c r="AA52" s="202"/>
      <c r="AB52" s="202"/>
      <c r="AC52" s="203"/>
      <c r="AD52" s="204"/>
      <c r="AE52" s="204"/>
      <c r="AF52" s="201"/>
      <c r="AG52" s="201"/>
      <c r="AH52" s="202"/>
      <c r="AI52" s="202"/>
      <c r="AJ52" s="203"/>
      <c r="AK52" s="204"/>
      <c r="AL52" s="204"/>
      <c r="AM52" s="1"/>
      <c r="AN52" s="1"/>
      <c r="AO52" s="1"/>
      <c r="AP52" s="1"/>
      <c r="AQ52" s="1"/>
      <c r="AR52" s="1"/>
      <c r="AS52" s="330"/>
    </row>
    <row r="53" spans="1:45" s="76" customFormat="1" ht="285" customHeight="1" thickBot="1" thickTop="1">
      <c r="A53" s="501"/>
      <c r="B53" s="32">
        <v>18</v>
      </c>
      <c r="C53" s="32"/>
      <c r="D53" s="470"/>
      <c r="E53" s="141" t="s">
        <v>359</v>
      </c>
      <c r="F53" s="141" t="s">
        <v>365</v>
      </c>
      <c r="G53" s="499"/>
      <c r="H53" s="118" t="s">
        <v>54</v>
      </c>
      <c r="I53" s="81" t="s">
        <v>54</v>
      </c>
      <c r="J53" s="33" t="s">
        <v>550</v>
      </c>
      <c r="K53" s="470"/>
      <c r="L53" s="33" t="s">
        <v>55</v>
      </c>
      <c r="M53" s="36">
        <v>1</v>
      </c>
      <c r="N53" s="141" t="s">
        <v>31</v>
      </c>
      <c r="O53" s="141" t="s">
        <v>32</v>
      </c>
      <c r="P53" s="141" t="s">
        <v>33</v>
      </c>
      <c r="Q53" s="141" t="s">
        <v>34</v>
      </c>
      <c r="R53" s="322">
        <v>1</v>
      </c>
      <c r="S53" s="322">
        <v>1</v>
      </c>
      <c r="T53" s="323">
        <f t="shared" si="2"/>
        <v>1</v>
      </c>
      <c r="U53" s="323">
        <f t="shared" si="3"/>
        <v>1</v>
      </c>
      <c r="V53" s="278" t="str">
        <f t="shared" si="1"/>
        <v>SATISFACTORIO</v>
      </c>
      <c r="W53" s="359" t="s">
        <v>799</v>
      </c>
      <c r="X53" s="279" t="s">
        <v>989</v>
      </c>
      <c r="Y53" s="257"/>
      <c r="Z53" s="201"/>
      <c r="AA53" s="202"/>
      <c r="AB53" s="202"/>
      <c r="AC53" s="203"/>
      <c r="AD53" s="204"/>
      <c r="AE53" s="204"/>
      <c r="AF53" s="201"/>
      <c r="AG53" s="201"/>
      <c r="AH53" s="202"/>
      <c r="AI53" s="202"/>
      <c r="AJ53" s="203"/>
      <c r="AK53" s="204"/>
      <c r="AL53" s="204"/>
      <c r="AM53" s="1"/>
      <c r="AN53" s="1"/>
      <c r="AO53" s="1"/>
      <c r="AP53" s="1"/>
      <c r="AQ53" s="1"/>
      <c r="AR53" s="1"/>
      <c r="AS53" s="330"/>
    </row>
    <row r="54" spans="1:45" s="76" customFormat="1" ht="228" customHeight="1" thickBot="1" thickTop="1">
      <c r="A54" s="501"/>
      <c r="B54" s="32">
        <v>19</v>
      </c>
      <c r="C54" s="32"/>
      <c r="D54" s="470"/>
      <c r="E54" s="141" t="s">
        <v>359</v>
      </c>
      <c r="F54" s="141" t="s">
        <v>365</v>
      </c>
      <c r="G54" s="499"/>
      <c r="H54" s="118" t="s">
        <v>56</v>
      </c>
      <c r="I54" s="81" t="s">
        <v>56</v>
      </c>
      <c r="J54" s="33" t="s">
        <v>550</v>
      </c>
      <c r="K54" s="470"/>
      <c r="L54" s="33" t="s">
        <v>57</v>
      </c>
      <c r="M54" s="36">
        <v>1</v>
      </c>
      <c r="N54" s="141" t="s">
        <v>31</v>
      </c>
      <c r="O54" s="141" t="s">
        <v>32</v>
      </c>
      <c r="P54" s="141" t="s">
        <v>33</v>
      </c>
      <c r="Q54" s="141" t="s">
        <v>34</v>
      </c>
      <c r="R54" s="321" t="s">
        <v>114</v>
      </c>
      <c r="S54" s="321" t="s">
        <v>114</v>
      </c>
      <c r="T54" s="321" t="s">
        <v>114</v>
      </c>
      <c r="U54" s="321" t="s">
        <v>114</v>
      </c>
      <c r="V54" s="277" t="s">
        <v>114</v>
      </c>
      <c r="W54" s="380" t="s">
        <v>706</v>
      </c>
      <c r="X54" s="279" t="s">
        <v>114</v>
      </c>
      <c r="Y54" s="257"/>
      <c r="Z54" s="201"/>
      <c r="AA54" s="202"/>
      <c r="AB54" s="202"/>
      <c r="AC54" s="203"/>
      <c r="AD54" s="204"/>
      <c r="AE54" s="204"/>
      <c r="AF54" s="201"/>
      <c r="AG54" s="201"/>
      <c r="AH54" s="202"/>
      <c r="AI54" s="202"/>
      <c r="AJ54" s="203"/>
      <c r="AK54" s="204"/>
      <c r="AL54" s="204"/>
      <c r="AM54" s="1"/>
      <c r="AN54" s="1"/>
      <c r="AO54" s="1"/>
      <c r="AP54" s="1"/>
      <c r="AQ54" s="1"/>
      <c r="AR54" s="1"/>
      <c r="AS54" s="325"/>
    </row>
    <row r="55" spans="1:45" s="76" customFormat="1" ht="232.5" customHeight="1" thickBot="1" thickTop="1">
      <c r="A55" s="423" t="s">
        <v>650</v>
      </c>
      <c r="B55" s="162">
        <v>1</v>
      </c>
      <c r="C55" s="162"/>
      <c r="D55" s="425" t="s">
        <v>26</v>
      </c>
      <c r="E55" s="161" t="s">
        <v>356</v>
      </c>
      <c r="F55" s="161" t="s">
        <v>361</v>
      </c>
      <c r="G55" s="163" t="s">
        <v>426</v>
      </c>
      <c r="H55" s="119" t="s">
        <v>690</v>
      </c>
      <c r="I55" s="102"/>
      <c r="J55" s="161" t="s">
        <v>232</v>
      </c>
      <c r="K55" s="161" t="s">
        <v>130</v>
      </c>
      <c r="L55" s="161" t="s">
        <v>131</v>
      </c>
      <c r="M55" s="103">
        <v>1</v>
      </c>
      <c r="N55" s="164" t="s">
        <v>31</v>
      </c>
      <c r="O55" s="164" t="s">
        <v>32</v>
      </c>
      <c r="P55" s="164" t="s">
        <v>33</v>
      </c>
      <c r="Q55" s="164" t="s">
        <v>34</v>
      </c>
      <c r="R55" s="336">
        <v>1</v>
      </c>
      <c r="S55" s="336">
        <v>1</v>
      </c>
      <c r="T55" s="320">
        <f t="shared" si="2"/>
        <v>1</v>
      </c>
      <c r="U55" s="320">
        <f t="shared" si="3"/>
        <v>1</v>
      </c>
      <c r="V55" s="280" t="str">
        <f t="shared" si="1"/>
        <v>SATISFACTORIO</v>
      </c>
      <c r="W55" s="320" t="s">
        <v>902</v>
      </c>
      <c r="X55" s="281" t="s">
        <v>811</v>
      </c>
      <c r="Y55" s="257"/>
      <c r="Z55" s="201"/>
      <c r="AA55" s="202"/>
      <c r="AB55" s="202"/>
      <c r="AC55" s="203"/>
      <c r="AD55" s="204"/>
      <c r="AE55" s="204"/>
      <c r="AF55" s="201"/>
      <c r="AG55" s="201"/>
      <c r="AH55" s="202"/>
      <c r="AI55" s="202"/>
      <c r="AJ55" s="203"/>
      <c r="AK55" s="204"/>
      <c r="AL55" s="204"/>
      <c r="AM55" s="1"/>
      <c r="AN55" s="1"/>
      <c r="AO55" s="1"/>
      <c r="AP55" s="1"/>
      <c r="AQ55" s="1"/>
      <c r="AR55" s="1"/>
      <c r="AS55" s="334"/>
    </row>
    <row r="56" spans="1:45" s="76" customFormat="1" ht="355.5" customHeight="1" thickBot="1" thickTop="1">
      <c r="A56" s="423"/>
      <c r="B56" s="104">
        <v>2</v>
      </c>
      <c r="C56" s="104"/>
      <c r="D56" s="425"/>
      <c r="E56" s="161" t="s">
        <v>358</v>
      </c>
      <c r="F56" s="161" t="s">
        <v>651</v>
      </c>
      <c r="G56" s="163" t="s">
        <v>652</v>
      </c>
      <c r="H56" s="119" t="s">
        <v>653</v>
      </c>
      <c r="I56" s="102" t="s">
        <v>653</v>
      </c>
      <c r="J56" s="161" t="s">
        <v>654</v>
      </c>
      <c r="K56" s="161" t="s">
        <v>655</v>
      </c>
      <c r="L56" s="161" t="s">
        <v>656</v>
      </c>
      <c r="M56" s="103">
        <v>1</v>
      </c>
      <c r="N56" s="164" t="s">
        <v>31</v>
      </c>
      <c r="O56" s="164" t="s">
        <v>32</v>
      </c>
      <c r="P56" s="164" t="s">
        <v>33</v>
      </c>
      <c r="Q56" s="164" t="s">
        <v>34</v>
      </c>
      <c r="R56" s="336">
        <v>46</v>
      </c>
      <c r="S56" s="336">
        <v>46</v>
      </c>
      <c r="T56" s="320">
        <f t="shared" si="2"/>
        <v>1</v>
      </c>
      <c r="U56" s="320">
        <f t="shared" si="3"/>
        <v>1</v>
      </c>
      <c r="V56" s="280" t="str">
        <f t="shared" si="1"/>
        <v>SATISFACTORIO</v>
      </c>
      <c r="W56" s="320" t="s">
        <v>911</v>
      </c>
      <c r="X56" s="371" t="s">
        <v>912</v>
      </c>
      <c r="Y56" s="257"/>
      <c r="Z56" s="201"/>
      <c r="AA56" s="202"/>
      <c r="AB56" s="202"/>
      <c r="AC56" s="203"/>
      <c r="AD56" s="204"/>
      <c r="AE56" s="204"/>
      <c r="AF56" s="201"/>
      <c r="AG56" s="201"/>
      <c r="AH56" s="202"/>
      <c r="AI56" s="202"/>
      <c r="AJ56" s="203"/>
      <c r="AK56" s="204"/>
      <c r="AL56" s="204"/>
      <c r="AM56" s="1"/>
      <c r="AN56" s="1"/>
      <c r="AO56" s="1"/>
      <c r="AP56" s="1"/>
      <c r="AQ56" s="1"/>
      <c r="AR56" s="1"/>
      <c r="AS56" s="334"/>
    </row>
    <row r="57" spans="1:45" s="76" customFormat="1" ht="395.25" customHeight="1" thickBot="1" thickTop="1">
      <c r="A57" s="423"/>
      <c r="B57" s="104">
        <v>3</v>
      </c>
      <c r="C57" s="104"/>
      <c r="D57" s="425"/>
      <c r="E57" s="161" t="s">
        <v>358</v>
      </c>
      <c r="F57" s="161" t="s">
        <v>651</v>
      </c>
      <c r="G57" s="163" t="s">
        <v>657</v>
      </c>
      <c r="H57" s="119" t="s">
        <v>658</v>
      </c>
      <c r="I57" s="102" t="s">
        <v>658</v>
      </c>
      <c r="J57" s="161" t="s">
        <v>659</v>
      </c>
      <c r="K57" s="161" t="s">
        <v>660</v>
      </c>
      <c r="L57" s="161" t="s">
        <v>661</v>
      </c>
      <c r="M57" s="103">
        <v>1</v>
      </c>
      <c r="N57" s="164" t="s">
        <v>31</v>
      </c>
      <c r="O57" s="164" t="s">
        <v>32</v>
      </c>
      <c r="P57" s="164" t="s">
        <v>33</v>
      </c>
      <c r="Q57" s="164" t="s">
        <v>34</v>
      </c>
      <c r="R57" s="336" t="s">
        <v>114</v>
      </c>
      <c r="S57" s="336" t="s">
        <v>114</v>
      </c>
      <c r="T57" s="336" t="s">
        <v>114</v>
      </c>
      <c r="U57" s="336" t="s">
        <v>114</v>
      </c>
      <c r="V57" s="336" t="s">
        <v>114</v>
      </c>
      <c r="W57" s="320" t="s">
        <v>903</v>
      </c>
      <c r="X57" s="241" t="s">
        <v>899</v>
      </c>
      <c r="Y57" s="257"/>
      <c r="Z57" s="201"/>
      <c r="AA57" s="202"/>
      <c r="AB57" s="202"/>
      <c r="AC57" s="203"/>
      <c r="AD57" s="204"/>
      <c r="AE57" s="204"/>
      <c r="AF57" s="201"/>
      <c r="AG57" s="201"/>
      <c r="AH57" s="202"/>
      <c r="AI57" s="202"/>
      <c r="AJ57" s="203"/>
      <c r="AK57" s="204"/>
      <c r="AL57" s="204"/>
      <c r="AM57" s="1"/>
      <c r="AN57" s="1"/>
      <c r="AO57" s="1"/>
      <c r="AP57" s="1"/>
      <c r="AQ57" s="1"/>
      <c r="AR57" s="1"/>
      <c r="AS57" s="334"/>
    </row>
    <row r="58" spans="1:45" s="76" customFormat="1" ht="295.5" customHeight="1" thickBot="1" thickTop="1">
      <c r="A58" s="423"/>
      <c r="B58" s="104">
        <v>3</v>
      </c>
      <c r="C58" s="104"/>
      <c r="D58" s="425"/>
      <c r="E58" s="161" t="s">
        <v>358</v>
      </c>
      <c r="F58" s="161" t="s">
        <v>651</v>
      </c>
      <c r="G58" s="163" t="s">
        <v>662</v>
      </c>
      <c r="H58" s="119"/>
      <c r="I58" s="102" t="s">
        <v>663</v>
      </c>
      <c r="J58" s="161" t="s">
        <v>664</v>
      </c>
      <c r="K58" s="161" t="s">
        <v>665</v>
      </c>
      <c r="L58" s="161" t="s">
        <v>666</v>
      </c>
      <c r="M58" s="103">
        <v>1</v>
      </c>
      <c r="N58" s="164" t="s">
        <v>31</v>
      </c>
      <c r="O58" s="164" t="s">
        <v>32</v>
      </c>
      <c r="P58" s="164" t="s">
        <v>33</v>
      </c>
      <c r="Q58" s="164" t="s">
        <v>34</v>
      </c>
      <c r="R58" s="336">
        <v>50</v>
      </c>
      <c r="S58" s="336">
        <v>100</v>
      </c>
      <c r="T58" s="320">
        <f t="shared" si="2"/>
        <v>0.5</v>
      </c>
      <c r="U58" s="320">
        <f t="shared" si="3"/>
        <v>0.5</v>
      </c>
      <c r="V58" s="280" t="str">
        <f t="shared" si="1"/>
        <v>MINIMO</v>
      </c>
      <c r="W58" s="371" t="s">
        <v>904</v>
      </c>
      <c r="X58" s="320" t="s">
        <v>999</v>
      </c>
      <c r="Y58" s="257"/>
      <c r="Z58" s="201"/>
      <c r="AA58" s="202"/>
      <c r="AB58" s="202"/>
      <c r="AC58" s="203"/>
      <c r="AD58" s="204"/>
      <c r="AE58" s="204"/>
      <c r="AF58" s="201"/>
      <c r="AG58" s="201"/>
      <c r="AH58" s="202"/>
      <c r="AI58" s="202"/>
      <c r="AJ58" s="203"/>
      <c r="AK58" s="204"/>
      <c r="AL58" s="204"/>
      <c r="AM58" s="1"/>
      <c r="AN58" s="1"/>
      <c r="AO58" s="1"/>
      <c r="AP58" s="1"/>
      <c r="AQ58" s="1"/>
      <c r="AR58" s="1"/>
      <c r="AS58" s="334"/>
    </row>
    <row r="59" spans="1:45" s="76" customFormat="1" ht="280.5" customHeight="1" thickBot="1" thickTop="1">
      <c r="A59" s="423"/>
      <c r="B59" s="104">
        <v>4</v>
      </c>
      <c r="C59" s="104"/>
      <c r="D59" s="425"/>
      <c r="E59" s="161" t="s">
        <v>358</v>
      </c>
      <c r="F59" s="161" t="s">
        <v>651</v>
      </c>
      <c r="G59" s="163" t="s">
        <v>667</v>
      </c>
      <c r="H59" s="120" t="s">
        <v>668</v>
      </c>
      <c r="I59" s="105" t="s">
        <v>668</v>
      </c>
      <c r="J59" s="106" t="s">
        <v>669</v>
      </c>
      <c r="K59" s="106" t="s">
        <v>670</v>
      </c>
      <c r="L59" s="106" t="s">
        <v>671</v>
      </c>
      <c r="M59" s="103">
        <v>1</v>
      </c>
      <c r="N59" s="164" t="s">
        <v>31</v>
      </c>
      <c r="O59" s="164" t="s">
        <v>32</v>
      </c>
      <c r="P59" s="164" t="s">
        <v>33</v>
      </c>
      <c r="Q59" s="164" t="s">
        <v>34</v>
      </c>
      <c r="R59" s="336">
        <v>170</v>
      </c>
      <c r="S59" s="336">
        <v>298</v>
      </c>
      <c r="T59" s="320">
        <f t="shared" si="2"/>
        <v>0.5704697986577181</v>
      </c>
      <c r="U59" s="320">
        <f t="shared" si="3"/>
        <v>0.5704697986577181</v>
      </c>
      <c r="V59" s="280" t="str">
        <f t="shared" si="1"/>
        <v>MINIMO</v>
      </c>
      <c r="W59" s="320" t="s">
        <v>900</v>
      </c>
      <c r="X59" s="320" t="s">
        <v>910</v>
      </c>
      <c r="Y59" s="254"/>
      <c r="Z59" s="188"/>
      <c r="AA59" s="192"/>
      <c r="AB59" s="192"/>
      <c r="AC59" s="190"/>
      <c r="AD59" s="191"/>
      <c r="AE59" s="191"/>
      <c r="AF59" s="188"/>
      <c r="AG59" s="188"/>
      <c r="AH59" s="192"/>
      <c r="AI59" s="192"/>
      <c r="AJ59" s="190"/>
      <c r="AK59" s="191"/>
      <c r="AL59" s="191"/>
      <c r="AM59" s="1"/>
      <c r="AN59" s="1"/>
      <c r="AO59" s="1"/>
      <c r="AP59" s="1"/>
      <c r="AQ59" s="1"/>
      <c r="AR59" s="1"/>
      <c r="AS59" s="334"/>
    </row>
    <row r="60" spans="1:45" s="76" customFormat="1" ht="395.25" customHeight="1" thickBot="1" thickTop="1">
      <c r="A60" s="423"/>
      <c r="B60" s="104">
        <v>5</v>
      </c>
      <c r="C60" s="104"/>
      <c r="D60" s="161" t="s">
        <v>112</v>
      </c>
      <c r="E60" s="161" t="s">
        <v>358</v>
      </c>
      <c r="F60" s="161" t="s">
        <v>651</v>
      </c>
      <c r="G60" s="163" t="s">
        <v>85</v>
      </c>
      <c r="H60" s="119" t="s">
        <v>86</v>
      </c>
      <c r="I60" s="102" t="s">
        <v>86</v>
      </c>
      <c r="J60" s="161" t="s">
        <v>672</v>
      </c>
      <c r="K60" s="161" t="s">
        <v>87</v>
      </c>
      <c r="L60" s="161" t="s">
        <v>113</v>
      </c>
      <c r="M60" s="103">
        <v>1</v>
      </c>
      <c r="N60" s="164" t="s">
        <v>31</v>
      </c>
      <c r="O60" s="164" t="s">
        <v>32</v>
      </c>
      <c r="P60" s="164" t="s">
        <v>33</v>
      </c>
      <c r="Q60" s="164" t="s">
        <v>34</v>
      </c>
      <c r="R60" s="336">
        <v>5</v>
      </c>
      <c r="S60" s="336">
        <v>5</v>
      </c>
      <c r="T60" s="320">
        <f t="shared" si="2"/>
        <v>1</v>
      </c>
      <c r="U60" s="320">
        <f t="shared" si="3"/>
        <v>1</v>
      </c>
      <c r="V60" s="280" t="str">
        <f t="shared" si="1"/>
        <v>SATISFACTORIO</v>
      </c>
      <c r="W60" s="320" t="s">
        <v>905</v>
      </c>
      <c r="X60" s="281" t="s">
        <v>901</v>
      </c>
      <c r="Y60" s="254"/>
      <c r="Z60" s="188"/>
      <c r="AA60" s="192"/>
      <c r="AB60" s="192"/>
      <c r="AC60" s="190"/>
      <c r="AD60" s="191"/>
      <c r="AE60" s="191"/>
      <c r="AF60" s="188"/>
      <c r="AG60" s="188"/>
      <c r="AH60" s="192"/>
      <c r="AI60" s="192"/>
      <c r="AJ60" s="190"/>
      <c r="AK60" s="191"/>
      <c r="AL60" s="191"/>
      <c r="AM60" s="1"/>
      <c r="AN60" s="1"/>
      <c r="AO60" s="1"/>
      <c r="AP60" s="1"/>
      <c r="AQ60" s="1"/>
      <c r="AR60" s="1"/>
      <c r="AS60" s="334"/>
    </row>
    <row r="61" spans="1:45" s="76" customFormat="1" ht="217.5" customHeight="1" thickBot="1" thickTop="1">
      <c r="A61" s="423"/>
      <c r="B61" s="104">
        <v>6</v>
      </c>
      <c r="C61" s="107"/>
      <c r="D61" s="426" t="s">
        <v>26</v>
      </c>
      <c r="E61" s="164" t="s">
        <v>356</v>
      </c>
      <c r="F61" s="164" t="s">
        <v>362</v>
      </c>
      <c r="G61" s="121" t="s">
        <v>673</v>
      </c>
      <c r="H61" s="122" t="s">
        <v>674</v>
      </c>
      <c r="I61" s="109" t="s">
        <v>674</v>
      </c>
      <c r="J61" s="164" t="s">
        <v>675</v>
      </c>
      <c r="K61" s="164" t="s">
        <v>60</v>
      </c>
      <c r="L61" s="164" t="s">
        <v>61</v>
      </c>
      <c r="M61" s="103">
        <v>1</v>
      </c>
      <c r="N61" s="164" t="s">
        <v>31</v>
      </c>
      <c r="O61" s="164" t="s">
        <v>32</v>
      </c>
      <c r="P61" s="164" t="s">
        <v>33</v>
      </c>
      <c r="Q61" s="164" t="s">
        <v>34</v>
      </c>
      <c r="R61" s="336">
        <v>0</v>
      </c>
      <c r="S61" s="336">
        <v>1</v>
      </c>
      <c r="T61" s="396">
        <v>0</v>
      </c>
      <c r="U61" s="396">
        <v>0</v>
      </c>
      <c r="V61" s="397" t="s">
        <v>12</v>
      </c>
      <c r="W61" s="320" t="s">
        <v>906</v>
      </c>
      <c r="X61" s="320" t="s">
        <v>996</v>
      </c>
      <c r="Y61" s="254"/>
      <c r="Z61" s="188"/>
      <c r="AA61" s="192"/>
      <c r="AB61" s="192"/>
      <c r="AC61" s="190"/>
      <c r="AD61" s="191"/>
      <c r="AE61" s="191"/>
      <c r="AF61" s="188"/>
      <c r="AG61" s="188"/>
      <c r="AH61" s="192"/>
      <c r="AI61" s="192"/>
      <c r="AJ61" s="190"/>
      <c r="AK61" s="191"/>
      <c r="AL61" s="191"/>
      <c r="AM61" s="1"/>
      <c r="AN61" s="1"/>
      <c r="AO61" s="1"/>
      <c r="AP61" s="1"/>
      <c r="AQ61" s="1"/>
      <c r="AR61" s="1"/>
      <c r="AS61" s="334"/>
    </row>
    <row r="62" spans="1:45" s="76" customFormat="1" ht="258" customHeight="1" thickBot="1" thickTop="1">
      <c r="A62" s="423"/>
      <c r="B62" s="104">
        <v>7</v>
      </c>
      <c r="C62" s="107"/>
      <c r="D62" s="426"/>
      <c r="E62" s="164" t="s">
        <v>354</v>
      </c>
      <c r="F62" s="164" t="s">
        <v>355</v>
      </c>
      <c r="G62" s="121" t="s">
        <v>423</v>
      </c>
      <c r="H62" s="122" t="s">
        <v>533</v>
      </c>
      <c r="I62" s="109" t="s">
        <v>534</v>
      </c>
      <c r="J62" s="164" t="s">
        <v>676</v>
      </c>
      <c r="K62" s="108" t="s">
        <v>29</v>
      </c>
      <c r="L62" s="108" t="s">
        <v>30</v>
      </c>
      <c r="M62" s="103">
        <v>1</v>
      </c>
      <c r="N62" s="164" t="s">
        <v>31</v>
      </c>
      <c r="O62" s="164" t="s">
        <v>32</v>
      </c>
      <c r="P62" s="164" t="s">
        <v>33</v>
      </c>
      <c r="Q62" s="164" t="s">
        <v>34</v>
      </c>
      <c r="R62" s="336">
        <v>0</v>
      </c>
      <c r="S62" s="336">
        <v>1</v>
      </c>
      <c r="T62" s="396">
        <v>0</v>
      </c>
      <c r="U62" s="396">
        <v>0</v>
      </c>
      <c r="V62" s="397" t="s">
        <v>12</v>
      </c>
      <c r="W62" s="320" t="s">
        <v>791</v>
      </c>
      <c r="X62" s="281" t="s">
        <v>1002</v>
      </c>
      <c r="Y62" s="254"/>
      <c r="Z62" s="188"/>
      <c r="AA62" s="192"/>
      <c r="AB62" s="192"/>
      <c r="AC62" s="190"/>
      <c r="AD62" s="191"/>
      <c r="AE62" s="191"/>
      <c r="AF62" s="188"/>
      <c r="AG62" s="188"/>
      <c r="AH62" s="192"/>
      <c r="AI62" s="192"/>
      <c r="AJ62" s="190"/>
      <c r="AK62" s="191"/>
      <c r="AL62" s="191"/>
      <c r="AM62" s="1"/>
      <c r="AN62" s="1"/>
      <c r="AO62" s="1"/>
      <c r="AP62" s="1"/>
      <c r="AQ62" s="1"/>
      <c r="AR62" s="1"/>
      <c r="AS62" s="334"/>
    </row>
    <row r="63" spans="1:45" s="76" customFormat="1" ht="395.25" customHeight="1" thickBot="1" thickTop="1">
      <c r="A63" s="423"/>
      <c r="B63" s="104"/>
      <c r="C63" s="107"/>
      <c r="D63" s="426"/>
      <c r="E63" s="164" t="s">
        <v>452</v>
      </c>
      <c r="F63" s="164" t="s">
        <v>453</v>
      </c>
      <c r="G63" s="121" t="s">
        <v>481</v>
      </c>
      <c r="H63" s="122" t="s">
        <v>535</v>
      </c>
      <c r="I63" s="109" t="s">
        <v>536</v>
      </c>
      <c r="J63" s="161" t="s">
        <v>677</v>
      </c>
      <c r="K63" s="108" t="s">
        <v>435</v>
      </c>
      <c r="L63" s="108" t="s">
        <v>131</v>
      </c>
      <c r="M63" s="103">
        <v>1</v>
      </c>
      <c r="N63" s="164" t="s">
        <v>31</v>
      </c>
      <c r="O63" s="164" t="s">
        <v>32</v>
      </c>
      <c r="P63" s="164" t="s">
        <v>33</v>
      </c>
      <c r="Q63" s="164" t="s">
        <v>34</v>
      </c>
      <c r="R63" s="336" t="s">
        <v>886</v>
      </c>
      <c r="S63" s="336" t="s">
        <v>886</v>
      </c>
      <c r="T63" s="336" t="s">
        <v>886</v>
      </c>
      <c r="U63" s="336" t="s">
        <v>886</v>
      </c>
      <c r="V63" s="336" t="s">
        <v>886</v>
      </c>
      <c r="W63" s="320" t="s">
        <v>907</v>
      </c>
      <c r="X63" s="371" t="s">
        <v>1000</v>
      </c>
      <c r="Y63" s="254"/>
      <c r="Z63" s="188"/>
      <c r="AA63" s="192"/>
      <c r="AB63" s="192"/>
      <c r="AC63" s="190"/>
      <c r="AD63" s="191"/>
      <c r="AE63" s="191"/>
      <c r="AF63" s="188"/>
      <c r="AG63" s="188"/>
      <c r="AH63" s="192"/>
      <c r="AI63" s="192"/>
      <c r="AJ63" s="190"/>
      <c r="AK63" s="191"/>
      <c r="AL63" s="191"/>
      <c r="AM63" s="1"/>
      <c r="AN63" s="1"/>
      <c r="AO63" s="1"/>
      <c r="AP63" s="1"/>
      <c r="AQ63" s="1"/>
      <c r="AR63" s="1"/>
      <c r="AS63" s="334"/>
    </row>
    <row r="64" spans="1:45" s="76" customFormat="1" ht="102.75" customHeight="1" thickBot="1" thickTop="1">
      <c r="A64" s="423"/>
      <c r="B64" s="104">
        <v>8</v>
      </c>
      <c r="C64" s="107"/>
      <c r="D64" s="426"/>
      <c r="E64" s="164" t="s">
        <v>354</v>
      </c>
      <c r="F64" s="164" t="s">
        <v>355</v>
      </c>
      <c r="G64" s="121" t="s">
        <v>45</v>
      </c>
      <c r="H64" s="122" t="s">
        <v>46</v>
      </c>
      <c r="I64" s="109" t="s">
        <v>46</v>
      </c>
      <c r="J64" s="164" t="s">
        <v>676</v>
      </c>
      <c r="K64" s="164" t="s">
        <v>48</v>
      </c>
      <c r="L64" s="164" t="s">
        <v>88</v>
      </c>
      <c r="M64" s="103">
        <v>1</v>
      </c>
      <c r="N64" s="164" t="s">
        <v>31</v>
      </c>
      <c r="O64" s="164" t="s">
        <v>32</v>
      </c>
      <c r="P64" s="164" t="s">
        <v>33</v>
      </c>
      <c r="Q64" s="164" t="s">
        <v>34</v>
      </c>
      <c r="R64" s="336" t="s">
        <v>114</v>
      </c>
      <c r="S64" s="336" t="s">
        <v>114</v>
      </c>
      <c r="T64" s="336" t="s">
        <v>114</v>
      </c>
      <c r="U64" s="336" t="s">
        <v>114</v>
      </c>
      <c r="V64" s="336" t="s">
        <v>114</v>
      </c>
      <c r="W64" s="320" t="s">
        <v>792</v>
      </c>
      <c r="X64" s="281" t="s">
        <v>792</v>
      </c>
      <c r="Y64" s="254"/>
      <c r="Z64" s="188"/>
      <c r="AA64" s="192"/>
      <c r="AB64" s="192"/>
      <c r="AC64" s="190"/>
      <c r="AD64" s="191"/>
      <c r="AE64" s="191"/>
      <c r="AF64" s="188"/>
      <c r="AG64" s="188"/>
      <c r="AH64" s="192"/>
      <c r="AI64" s="192"/>
      <c r="AJ64" s="190"/>
      <c r="AK64" s="191"/>
      <c r="AL64" s="191"/>
      <c r="AM64" s="1"/>
      <c r="AN64" s="1"/>
      <c r="AO64" s="1"/>
      <c r="AP64" s="1"/>
      <c r="AQ64" s="1"/>
      <c r="AR64" s="1"/>
      <c r="AS64" s="334"/>
    </row>
    <row r="65" spans="1:45" s="76" customFormat="1" ht="235.5" customHeight="1" thickBot="1" thickTop="1">
      <c r="A65" s="423"/>
      <c r="B65" s="104">
        <v>9</v>
      </c>
      <c r="C65" s="104"/>
      <c r="D65" s="425" t="s">
        <v>26</v>
      </c>
      <c r="E65" s="161" t="s">
        <v>359</v>
      </c>
      <c r="F65" s="161" t="s">
        <v>365</v>
      </c>
      <c r="G65" s="424" t="s">
        <v>49</v>
      </c>
      <c r="H65" s="119" t="s">
        <v>66</v>
      </c>
      <c r="I65" s="102" t="s">
        <v>51</v>
      </c>
      <c r="J65" s="161" t="s">
        <v>677</v>
      </c>
      <c r="K65" s="425" t="s">
        <v>52</v>
      </c>
      <c r="L65" s="161" t="s">
        <v>53</v>
      </c>
      <c r="M65" s="103">
        <v>1</v>
      </c>
      <c r="N65" s="164" t="s">
        <v>31</v>
      </c>
      <c r="O65" s="164" t="s">
        <v>32</v>
      </c>
      <c r="P65" s="164" t="s">
        <v>33</v>
      </c>
      <c r="Q65" s="164" t="s">
        <v>34</v>
      </c>
      <c r="R65" s="336">
        <v>2</v>
      </c>
      <c r="S65" s="336">
        <v>2</v>
      </c>
      <c r="T65" s="320">
        <f t="shared" si="2"/>
        <v>1</v>
      </c>
      <c r="U65" s="320">
        <f t="shared" si="3"/>
        <v>1</v>
      </c>
      <c r="V65" s="280" t="str">
        <f t="shared" si="1"/>
        <v>SATISFACTORIO</v>
      </c>
      <c r="W65" s="371" t="s">
        <v>908</v>
      </c>
      <c r="X65" s="281" t="s">
        <v>793</v>
      </c>
      <c r="Y65" s="254"/>
      <c r="Z65" s="188"/>
      <c r="AA65" s="192"/>
      <c r="AB65" s="192"/>
      <c r="AC65" s="190"/>
      <c r="AD65" s="191"/>
      <c r="AE65" s="191"/>
      <c r="AF65" s="188"/>
      <c r="AG65" s="188"/>
      <c r="AH65" s="192"/>
      <c r="AI65" s="192"/>
      <c r="AJ65" s="190"/>
      <c r="AK65" s="191"/>
      <c r="AL65" s="191"/>
      <c r="AM65" s="1"/>
      <c r="AN65" s="1"/>
      <c r="AO65" s="1"/>
      <c r="AP65" s="1"/>
      <c r="AQ65" s="1"/>
      <c r="AR65" s="1"/>
      <c r="AS65" s="334"/>
    </row>
    <row r="66" spans="1:45" s="76" customFormat="1" ht="252.75" customHeight="1" thickBot="1" thickTop="1">
      <c r="A66" s="423"/>
      <c r="B66" s="104">
        <v>10</v>
      </c>
      <c r="C66" s="104"/>
      <c r="D66" s="425"/>
      <c r="E66" s="161" t="s">
        <v>359</v>
      </c>
      <c r="F66" s="161" t="s">
        <v>365</v>
      </c>
      <c r="G66" s="424"/>
      <c r="H66" s="119" t="s">
        <v>68</v>
      </c>
      <c r="I66" s="102" t="s">
        <v>69</v>
      </c>
      <c r="J66" s="161" t="s">
        <v>677</v>
      </c>
      <c r="K66" s="425"/>
      <c r="L66" s="161" t="s">
        <v>678</v>
      </c>
      <c r="M66" s="103">
        <v>1</v>
      </c>
      <c r="N66" s="164" t="s">
        <v>31</v>
      </c>
      <c r="O66" s="164" t="s">
        <v>32</v>
      </c>
      <c r="P66" s="164" t="s">
        <v>33</v>
      </c>
      <c r="Q66" s="164" t="s">
        <v>34</v>
      </c>
      <c r="R66" s="336">
        <v>4</v>
      </c>
      <c r="S66" s="336">
        <v>4</v>
      </c>
      <c r="T66" s="320">
        <f t="shared" si="2"/>
        <v>1</v>
      </c>
      <c r="U66" s="320">
        <f t="shared" si="3"/>
        <v>1</v>
      </c>
      <c r="V66" s="280" t="str">
        <f t="shared" si="1"/>
        <v>SATISFACTORIO</v>
      </c>
      <c r="W66" s="371" t="s">
        <v>909</v>
      </c>
      <c r="X66" s="281" t="s">
        <v>829</v>
      </c>
      <c r="Y66" s="254"/>
      <c r="Z66" s="188"/>
      <c r="AA66" s="192"/>
      <c r="AB66" s="192"/>
      <c r="AC66" s="190"/>
      <c r="AD66" s="191"/>
      <c r="AE66" s="191"/>
      <c r="AF66" s="188"/>
      <c r="AG66" s="188"/>
      <c r="AH66" s="192"/>
      <c r="AI66" s="192"/>
      <c r="AJ66" s="190"/>
      <c r="AK66" s="191"/>
      <c r="AL66" s="191"/>
      <c r="AM66" s="1"/>
      <c r="AN66" s="1"/>
      <c r="AO66" s="1"/>
      <c r="AP66" s="1"/>
      <c r="AQ66" s="1"/>
      <c r="AR66" s="1"/>
      <c r="AS66" s="334"/>
    </row>
    <row r="67" spans="1:45" s="76" customFormat="1" ht="170.25" customHeight="1" thickBot="1" thickTop="1">
      <c r="A67" s="423"/>
      <c r="B67" s="104">
        <v>11</v>
      </c>
      <c r="C67" s="104"/>
      <c r="D67" s="425"/>
      <c r="E67" s="161" t="s">
        <v>359</v>
      </c>
      <c r="F67" s="161" t="s">
        <v>365</v>
      </c>
      <c r="G67" s="424"/>
      <c r="H67" s="119" t="s">
        <v>70</v>
      </c>
      <c r="I67" s="102" t="s">
        <v>551</v>
      </c>
      <c r="J67" s="161" t="s">
        <v>677</v>
      </c>
      <c r="K67" s="425"/>
      <c r="L67" s="161" t="s">
        <v>679</v>
      </c>
      <c r="M67" s="103">
        <v>1</v>
      </c>
      <c r="N67" s="164" t="s">
        <v>31</v>
      </c>
      <c r="O67" s="164" t="s">
        <v>32</v>
      </c>
      <c r="P67" s="164" t="s">
        <v>33</v>
      </c>
      <c r="Q67" s="164" t="s">
        <v>34</v>
      </c>
      <c r="R67" s="336" t="s">
        <v>114</v>
      </c>
      <c r="S67" s="336" t="s">
        <v>114</v>
      </c>
      <c r="T67" s="336" t="s">
        <v>114</v>
      </c>
      <c r="U67" s="336" t="s">
        <v>114</v>
      </c>
      <c r="V67" s="336" t="s">
        <v>114</v>
      </c>
      <c r="W67" s="320" t="s">
        <v>794</v>
      </c>
      <c r="X67" s="371" t="s">
        <v>794</v>
      </c>
      <c r="Y67" s="254"/>
      <c r="Z67" s="188"/>
      <c r="AA67" s="192"/>
      <c r="AB67" s="192"/>
      <c r="AC67" s="190"/>
      <c r="AD67" s="191"/>
      <c r="AE67" s="191"/>
      <c r="AF67" s="188"/>
      <c r="AG67" s="188"/>
      <c r="AH67" s="192"/>
      <c r="AI67" s="192"/>
      <c r="AJ67" s="190"/>
      <c r="AK67" s="191"/>
      <c r="AL67" s="191"/>
      <c r="AM67" s="1"/>
      <c r="AN67" s="1"/>
      <c r="AO67" s="1"/>
      <c r="AP67" s="1"/>
      <c r="AQ67" s="1"/>
      <c r="AR67" s="1"/>
      <c r="AS67" s="334"/>
    </row>
    <row r="68" spans="1:45" s="76" customFormat="1" ht="258" customHeight="1" thickBot="1" thickTop="1">
      <c r="A68" s="509" t="s">
        <v>351</v>
      </c>
      <c r="B68" s="59">
        <v>1</v>
      </c>
      <c r="C68" s="59"/>
      <c r="D68" s="498" t="s">
        <v>26</v>
      </c>
      <c r="E68" s="144" t="s">
        <v>356</v>
      </c>
      <c r="F68" s="144" t="s">
        <v>361</v>
      </c>
      <c r="G68" s="143" t="s">
        <v>426</v>
      </c>
      <c r="H68" s="123" t="s">
        <v>690</v>
      </c>
      <c r="I68" s="82"/>
      <c r="J68" s="144" t="s">
        <v>445</v>
      </c>
      <c r="K68" s="144" t="s">
        <v>130</v>
      </c>
      <c r="L68" s="144" t="s">
        <v>131</v>
      </c>
      <c r="M68" s="37">
        <v>1</v>
      </c>
      <c r="N68" s="144" t="s">
        <v>31</v>
      </c>
      <c r="O68" s="144" t="s">
        <v>32</v>
      </c>
      <c r="P68" s="144" t="s">
        <v>33</v>
      </c>
      <c r="Q68" s="144" t="s">
        <v>34</v>
      </c>
      <c r="R68" s="282">
        <v>1</v>
      </c>
      <c r="S68" s="282">
        <v>1</v>
      </c>
      <c r="T68" s="283">
        <f t="shared" si="2"/>
        <v>1</v>
      </c>
      <c r="U68" s="283">
        <f t="shared" si="3"/>
        <v>1</v>
      </c>
      <c r="V68" s="284" t="str">
        <f t="shared" si="1"/>
        <v>SATISFACTORIO</v>
      </c>
      <c r="W68" s="355" t="s">
        <v>708</v>
      </c>
      <c r="X68" s="355" t="s">
        <v>990</v>
      </c>
      <c r="Y68" s="254"/>
      <c r="Z68" s="188"/>
      <c r="AA68" s="192"/>
      <c r="AB68" s="192"/>
      <c r="AC68" s="190"/>
      <c r="AD68" s="191"/>
      <c r="AE68" s="191"/>
      <c r="AF68" s="188"/>
      <c r="AG68" s="188"/>
      <c r="AH68" s="192"/>
      <c r="AI68" s="192"/>
      <c r="AJ68" s="190"/>
      <c r="AK68" s="191"/>
      <c r="AL68" s="191"/>
      <c r="AM68" s="1"/>
      <c r="AN68" s="1"/>
      <c r="AO68" s="1"/>
      <c r="AP68" s="1"/>
      <c r="AQ68" s="1"/>
      <c r="AR68" s="1"/>
      <c r="AS68" s="334"/>
    </row>
    <row r="69" spans="1:45" s="76" customFormat="1" ht="409.5" customHeight="1" thickBot="1" thickTop="1">
      <c r="A69" s="509"/>
      <c r="B69" s="59">
        <v>2</v>
      </c>
      <c r="C69" s="59"/>
      <c r="D69" s="498"/>
      <c r="E69" s="144" t="s">
        <v>363</v>
      </c>
      <c r="F69" s="144" t="s">
        <v>364</v>
      </c>
      <c r="G69" s="143" t="s">
        <v>446</v>
      </c>
      <c r="H69" s="123" t="s">
        <v>447</v>
      </c>
      <c r="I69" s="82" t="s">
        <v>552</v>
      </c>
      <c r="J69" s="144" t="s">
        <v>208</v>
      </c>
      <c r="K69" s="144" t="s">
        <v>448</v>
      </c>
      <c r="L69" s="144" t="s">
        <v>65</v>
      </c>
      <c r="M69" s="37">
        <v>1</v>
      </c>
      <c r="N69" s="144" t="s">
        <v>31</v>
      </c>
      <c r="O69" s="144" t="s">
        <v>32</v>
      </c>
      <c r="P69" s="144" t="s">
        <v>33</v>
      </c>
      <c r="Q69" s="144" t="s">
        <v>34</v>
      </c>
      <c r="R69" s="282">
        <v>2</v>
      </c>
      <c r="S69" s="282">
        <v>2</v>
      </c>
      <c r="T69" s="283">
        <f t="shared" si="2"/>
        <v>1</v>
      </c>
      <c r="U69" s="283">
        <f t="shared" si="3"/>
        <v>1</v>
      </c>
      <c r="V69" s="284" t="str">
        <f t="shared" si="1"/>
        <v>SATISFACTORIO</v>
      </c>
      <c r="W69" s="376" t="s">
        <v>806</v>
      </c>
      <c r="X69" s="285" t="s">
        <v>806</v>
      </c>
      <c r="Y69" s="254"/>
      <c r="Z69" s="188"/>
      <c r="AA69" s="192"/>
      <c r="AB69" s="192"/>
      <c r="AC69" s="190"/>
      <c r="AD69" s="191"/>
      <c r="AE69" s="191"/>
      <c r="AF69" s="188"/>
      <c r="AG69" s="188"/>
      <c r="AH69" s="192"/>
      <c r="AI69" s="192"/>
      <c r="AJ69" s="190"/>
      <c r="AK69" s="191"/>
      <c r="AL69" s="191"/>
      <c r="AM69" s="1"/>
      <c r="AN69" s="1"/>
      <c r="AO69" s="1"/>
      <c r="AP69" s="1"/>
      <c r="AQ69" s="1"/>
      <c r="AR69" s="1"/>
      <c r="AS69" s="334"/>
    </row>
    <row r="70" spans="1:45" s="76" customFormat="1" ht="201.75" customHeight="1" thickBot="1" thickTop="1">
      <c r="A70" s="509"/>
      <c r="B70" s="59">
        <v>3</v>
      </c>
      <c r="C70" s="59"/>
      <c r="D70" s="498"/>
      <c r="E70" s="144" t="s">
        <v>363</v>
      </c>
      <c r="F70" s="144" t="s">
        <v>364</v>
      </c>
      <c r="G70" s="143" t="s">
        <v>449</v>
      </c>
      <c r="H70" s="123" t="s">
        <v>450</v>
      </c>
      <c r="I70" s="82" t="s">
        <v>450</v>
      </c>
      <c r="J70" s="144" t="s">
        <v>208</v>
      </c>
      <c r="K70" s="144" t="s">
        <v>234</v>
      </c>
      <c r="L70" s="144" t="s">
        <v>553</v>
      </c>
      <c r="M70" s="37">
        <v>1</v>
      </c>
      <c r="N70" s="144" t="s">
        <v>31</v>
      </c>
      <c r="O70" s="144" t="s">
        <v>32</v>
      </c>
      <c r="P70" s="144" t="s">
        <v>33</v>
      </c>
      <c r="Q70" s="144" t="s">
        <v>34</v>
      </c>
      <c r="R70" s="282">
        <v>19</v>
      </c>
      <c r="S70" s="282">
        <v>25</v>
      </c>
      <c r="T70" s="283">
        <f t="shared" si="2"/>
        <v>0.76</v>
      </c>
      <c r="U70" s="283">
        <f t="shared" si="3"/>
        <v>0.76</v>
      </c>
      <c r="V70" s="284" t="str">
        <f t="shared" si="1"/>
        <v>ACEPTABLE</v>
      </c>
      <c r="W70" s="376" t="s">
        <v>812</v>
      </c>
      <c r="X70" s="285" t="s">
        <v>991</v>
      </c>
      <c r="Y70" s="258"/>
      <c r="Z70" s="205"/>
      <c r="AA70" s="206"/>
      <c r="AB70" s="206"/>
      <c r="AC70" s="207"/>
      <c r="AD70" s="208"/>
      <c r="AE70" s="208"/>
      <c r="AF70" s="205"/>
      <c r="AG70" s="205"/>
      <c r="AH70" s="206"/>
      <c r="AI70" s="206"/>
      <c r="AJ70" s="207"/>
      <c r="AK70" s="208"/>
      <c r="AL70" s="208"/>
      <c r="AM70" s="1"/>
      <c r="AN70" s="1"/>
      <c r="AO70" s="1"/>
      <c r="AP70" s="1"/>
      <c r="AQ70" s="1"/>
      <c r="AR70" s="1"/>
      <c r="AS70" s="334"/>
    </row>
    <row r="71" spans="1:45" s="76" customFormat="1" ht="161.25" customHeight="1" thickBot="1" thickTop="1">
      <c r="A71" s="509"/>
      <c r="B71" s="59">
        <v>4</v>
      </c>
      <c r="C71" s="59"/>
      <c r="D71" s="498"/>
      <c r="E71" s="144" t="s">
        <v>363</v>
      </c>
      <c r="F71" s="144" t="s">
        <v>364</v>
      </c>
      <c r="G71" s="143" t="s">
        <v>233</v>
      </c>
      <c r="H71" s="123" t="s">
        <v>451</v>
      </c>
      <c r="I71" s="82" t="s">
        <v>451</v>
      </c>
      <c r="J71" s="144" t="s">
        <v>208</v>
      </c>
      <c r="K71" s="144" t="s">
        <v>235</v>
      </c>
      <c r="L71" s="144" t="s">
        <v>554</v>
      </c>
      <c r="M71" s="37">
        <v>1</v>
      </c>
      <c r="N71" s="144" t="s">
        <v>31</v>
      </c>
      <c r="O71" s="144" t="s">
        <v>32</v>
      </c>
      <c r="P71" s="144" t="s">
        <v>33</v>
      </c>
      <c r="Q71" s="144" t="s">
        <v>34</v>
      </c>
      <c r="R71" s="282" t="s">
        <v>114</v>
      </c>
      <c r="S71" s="282" t="s">
        <v>710</v>
      </c>
      <c r="T71" s="283" t="s">
        <v>114</v>
      </c>
      <c r="U71" s="283" t="s">
        <v>114</v>
      </c>
      <c r="V71" s="284" t="s">
        <v>114</v>
      </c>
      <c r="W71" s="355" t="s">
        <v>807</v>
      </c>
      <c r="X71" s="355" t="s">
        <v>807</v>
      </c>
      <c r="Y71" s="258"/>
      <c r="Z71" s="205"/>
      <c r="AA71" s="206"/>
      <c r="AB71" s="206"/>
      <c r="AC71" s="207"/>
      <c r="AD71" s="208"/>
      <c r="AE71" s="208"/>
      <c r="AF71" s="205"/>
      <c r="AG71" s="205"/>
      <c r="AH71" s="206"/>
      <c r="AI71" s="206"/>
      <c r="AJ71" s="207"/>
      <c r="AK71" s="208"/>
      <c r="AL71" s="208"/>
      <c r="AM71" s="1"/>
      <c r="AN71" s="1"/>
      <c r="AO71" s="1"/>
      <c r="AP71" s="1"/>
      <c r="AQ71" s="1"/>
      <c r="AR71" s="1"/>
      <c r="AS71" s="334"/>
    </row>
    <row r="72" spans="1:45" s="76" customFormat="1" ht="295.5" customHeight="1" thickBot="1" thickTop="1">
      <c r="A72" s="509"/>
      <c r="B72" s="61"/>
      <c r="C72" s="61"/>
      <c r="D72" s="498"/>
      <c r="E72" s="144" t="s">
        <v>452</v>
      </c>
      <c r="F72" s="144" t="s">
        <v>453</v>
      </c>
      <c r="G72" s="143" t="s">
        <v>647</v>
      </c>
      <c r="H72" s="123" t="s">
        <v>555</v>
      </c>
      <c r="I72" s="82" t="s">
        <v>556</v>
      </c>
      <c r="J72" s="144" t="s">
        <v>28</v>
      </c>
      <c r="K72" s="144" t="s">
        <v>435</v>
      </c>
      <c r="L72" s="144" t="s">
        <v>131</v>
      </c>
      <c r="M72" s="37">
        <v>1</v>
      </c>
      <c r="N72" s="144" t="s">
        <v>31</v>
      </c>
      <c r="O72" s="144" t="s">
        <v>32</v>
      </c>
      <c r="P72" s="144" t="s">
        <v>33</v>
      </c>
      <c r="Q72" s="144" t="s">
        <v>34</v>
      </c>
      <c r="R72" s="282" t="s">
        <v>114</v>
      </c>
      <c r="S72" s="282" t="s">
        <v>710</v>
      </c>
      <c r="T72" s="283" t="s">
        <v>114</v>
      </c>
      <c r="U72" s="283" t="s">
        <v>114</v>
      </c>
      <c r="V72" s="284" t="s">
        <v>114</v>
      </c>
      <c r="W72" s="355" t="s">
        <v>796</v>
      </c>
      <c r="X72" s="355" t="s">
        <v>1000</v>
      </c>
      <c r="Y72" s="258"/>
      <c r="Z72" s="205"/>
      <c r="AA72" s="206"/>
      <c r="AB72" s="206"/>
      <c r="AC72" s="207"/>
      <c r="AD72" s="208"/>
      <c r="AE72" s="208"/>
      <c r="AF72" s="205"/>
      <c r="AG72" s="205"/>
      <c r="AH72" s="206"/>
      <c r="AI72" s="206"/>
      <c r="AJ72" s="207"/>
      <c r="AK72" s="208"/>
      <c r="AL72" s="208"/>
      <c r="AM72" s="1"/>
      <c r="AN72" s="1"/>
      <c r="AO72" s="1"/>
      <c r="AP72" s="1"/>
      <c r="AQ72" s="1"/>
      <c r="AR72" s="1"/>
      <c r="AS72" s="334"/>
    </row>
    <row r="73" spans="1:45" s="76" customFormat="1" ht="395.25" customHeight="1" thickBot="1" thickTop="1">
      <c r="A73" s="509"/>
      <c r="B73" s="59">
        <v>5</v>
      </c>
      <c r="C73" s="59"/>
      <c r="D73" s="498"/>
      <c r="E73" s="144" t="s">
        <v>363</v>
      </c>
      <c r="F73" s="144" t="s">
        <v>364</v>
      </c>
      <c r="G73" s="143" t="s">
        <v>454</v>
      </c>
      <c r="H73" s="123" t="s">
        <v>455</v>
      </c>
      <c r="I73" s="82" t="s">
        <v>456</v>
      </c>
      <c r="J73" s="144" t="s">
        <v>28</v>
      </c>
      <c r="K73" s="144" t="s">
        <v>457</v>
      </c>
      <c r="L73" s="144" t="s">
        <v>131</v>
      </c>
      <c r="M73" s="37">
        <v>1</v>
      </c>
      <c r="N73" s="144" t="s">
        <v>31</v>
      </c>
      <c r="O73" s="144" t="s">
        <v>32</v>
      </c>
      <c r="P73" s="144" t="s">
        <v>33</v>
      </c>
      <c r="Q73" s="144" t="s">
        <v>34</v>
      </c>
      <c r="R73" s="282">
        <v>1</v>
      </c>
      <c r="S73" s="282">
        <v>3</v>
      </c>
      <c r="T73" s="283">
        <f t="shared" si="2"/>
        <v>0.3333333333333333</v>
      </c>
      <c r="U73" s="283">
        <f t="shared" si="3"/>
        <v>0.3333333333333333</v>
      </c>
      <c r="V73" s="395" t="str">
        <f t="shared" si="1"/>
        <v>INSATISFACTORIO</v>
      </c>
      <c r="W73" s="386" t="s">
        <v>718</v>
      </c>
      <c r="X73" s="355" t="s">
        <v>992</v>
      </c>
      <c r="Y73" s="258"/>
      <c r="Z73" s="205"/>
      <c r="AA73" s="206"/>
      <c r="AB73" s="206"/>
      <c r="AC73" s="207"/>
      <c r="AD73" s="208"/>
      <c r="AE73" s="208"/>
      <c r="AF73" s="205"/>
      <c r="AG73" s="205"/>
      <c r="AH73" s="206"/>
      <c r="AI73" s="206"/>
      <c r="AJ73" s="207"/>
      <c r="AK73" s="208"/>
      <c r="AL73" s="208"/>
      <c r="AM73" s="1"/>
      <c r="AN73" s="1"/>
      <c r="AO73" s="1"/>
      <c r="AP73" s="1"/>
      <c r="AQ73" s="1"/>
      <c r="AR73" s="1"/>
      <c r="AS73" s="334"/>
    </row>
    <row r="74" spans="1:45" s="76" customFormat="1" ht="395.25" customHeight="1" thickBot="1" thickTop="1">
      <c r="A74" s="509"/>
      <c r="B74" s="59"/>
      <c r="C74" s="59"/>
      <c r="D74" s="498"/>
      <c r="E74" s="144"/>
      <c r="F74" s="144"/>
      <c r="G74" s="143" t="s">
        <v>458</v>
      </c>
      <c r="H74" s="123" t="s">
        <v>459</v>
      </c>
      <c r="I74" s="82" t="s">
        <v>459</v>
      </c>
      <c r="J74" s="144" t="s">
        <v>28</v>
      </c>
      <c r="K74" s="144" t="s">
        <v>557</v>
      </c>
      <c r="L74" s="144" t="s">
        <v>131</v>
      </c>
      <c r="M74" s="37">
        <v>1</v>
      </c>
      <c r="N74" s="144" t="s">
        <v>31</v>
      </c>
      <c r="O74" s="144" t="s">
        <v>32</v>
      </c>
      <c r="P74" s="144" t="s">
        <v>33</v>
      </c>
      <c r="Q74" s="144" t="s">
        <v>34</v>
      </c>
      <c r="R74" s="282">
        <v>3</v>
      </c>
      <c r="S74" s="282">
        <v>3</v>
      </c>
      <c r="T74" s="283">
        <f t="shared" si="2"/>
        <v>1</v>
      </c>
      <c r="U74" s="283">
        <f t="shared" si="3"/>
        <v>1</v>
      </c>
      <c r="V74" s="284" t="str">
        <f t="shared" si="1"/>
        <v>SATISFACTORIO</v>
      </c>
      <c r="W74" s="355" t="s">
        <v>719</v>
      </c>
      <c r="X74" s="355" t="s">
        <v>719</v>
      </c>
      <c r="Y74" s="258"/>
      <c r="Z74" s="205"/>
      <c r="AA74" s="206"/>
      <c r="AB74" s="206"/>
      <c r="AC74" s="207"/>
      <c r="AD74" s="208"/>
      <c r="AE74" s="208"/>
      <c r="AF74" s="205"/>
      <c r="AG74" s="205"/>
      <c r="AH74" s="206"/>
      <c r="AI74" s="206"/>
      <c r="AJ74" s="207"/>
      <c r="AK74" s="208"/>
      <c r="AL74" s="208"/>
      <c r="AM74" s="1"/>
      <c r="AN74" s="1"/>
      <c r="AO74" s="1"/>
      <c r="AP74" s="1"/>
      <c r="AQ74" s="1"/>
      <c r="AR74" s="1"/>
      <c r="AS74" s="334"/>
    </row>
    <row r="75" spans="1:45" s="76" customFormat="1" ht="409.5" customHeight="1" thickBot="1" thickTop="1">
      <c r="A75" s="509"/>
      <c r="B75" s="59">
        <v>6</v>
      </c>
      <c r="C75" s="59"/>
      <c r="D75" s="498"/>
      <c r="E75" s="144" t="s">
        <v>363</v>
      </c>
      <c r="F75" s="144" t="s">
        <v>364</v>
      </c>
      <c r="G75" s="143" t="s">
        <v>460</v>
      </c>
      <c r="H75" s="124" t="s">
        <v>711</v>
      </c>
      <c r="I75" s="83" t="s">
        <v>461</v>
      </c>
      <c r="J75" s="144" t="s">
        <v>28</v>
      </c>
      <c r="K75" s="62" t="s">
        <v>462</v>
      </c>
      <c r="L75" s="144" t="s">
        <v>131</v>
      </c>
      <c r="M75" s="37">
        <v>1</v>
      </c>
      <c r="N75" s="144" t="s">
        <v>31</v>
      </c>
      <c r="O75" s="144" t="s">
        <v>32</v>
      </c>
      <c r="P75" s="144" t="s">
        <v>33</v>
      </c>
      <c r="Q75" s="144" t="s">
        <v>34</v>
      </c>
      <c r="R75" s="282">
        <v>1</v>
      </c>
      <c r="S75" s="282">
        <v>3</v>
      </c>
      <c r="T75" s="283">
        <f t="shared" si="2"/>
        <v>0.3333333333333333</v>
      </c>
      <c r="U75" s="283">
        <f t="shared" si="3"/>
        <v>0.3333333333333333</v>
      </c>
      <c r="V75" s="395" t="str">
        <f t="shared" si="1"/>
        <v>INSATISFACTORIO</v>
      </c>
      <c r="W75" s="355" t="s">
        <v>720</v>
      </c>
      <c r="X75" s="355" t="s">
        <v>993</v>
      </c>
      <c r="Y75" s="258"/>
      <c r="Z75" s="205"/>
      <c r="AA75" s="206"/>
      <c r="AB75" s="206"/>
      <c r="AC75" s="207"/>
      <c r="AD75" s="208"/>
      <c r="AE75" s="208"/>
      <c r="AF75" s="205"/>
      <c r="AG75" s="205"/>
      <c r="AH75" s="206"/>
      <c r="AI75" s="206"/>
      <c r="AJ75" s="207"/>
      <c r="AK75" s="208"/>
      <c r="AL75" s="208"/>
      <c r="AM75" s="1"/>
      <c r="AN75" s="1"/>
      <c r="AO75" s="1"/>
      <c r="AP75" s="1"/>
      <c r="AQ75" s="1"/>
      <c r="AR75" s="1"/>
      <c r="AS75" s="334"/>
    </row>
    <row r="76" spans="1:45" s="76" customFormat="1" ht="409.5" customHeight="1" thickBot="1" thickTop="1">
      <c r="A76" s="509"/>
      <c r="B76" s="59">
        <v>7</v>
      </c>
      <c r="C76" s="59"/>
      <c r="D76" s="498"/>
      <c r="E76" s="144" t="s">
        <v>363</v>
      </c>
      <c r="F76" s="144" t="s">
        <v>364</v>
      </c>
      <c r="G76" s="143" t="s">
        <v>463</v>
      </c>
      <c r="H76" s="124" t="s">
        <v>721</v>
      </c>
      <c r="I76" s="83" t="s">
        <v>464</v>
      </c>
      <c r="J76" s="144" t="s">
        <v>28</v>
      </c>
      <c r="K76" s="62" t="s">
        <v>465</v>
      </c>
      <c r="L76" s="144" t="s">
        <v>131</v>
      </c>
      <c r="M76" s="37">
        <v>1</v>
      </c>
      <c r="N76" s="144" t="s">
        <v>31</v>
      </c>
      <c r="O76" s="144" t="s">
        <v>32</v>
      </c>
      <c r="P76" s="144" t="s">
        <v>33</v>
      </c>
      <c r="Q76" s="144" t="s">
        <v>34</v>
      </c>
      <c r="R76" s="282">
        <v>2</v>
      </c>
      <c r="S76" s="282">
        <v>2</v>
      </c>
      <c r="T76" s="283">
        <f t="shared" si="2"/>
        <v>1</v>
      </c>
      <c r="U76" s="283">
        <f t="shared" si="3"/>
        <v>1</v>
      </c>
      <c r="V76" s="284" t="str">
        <f t="shared" si="1"/>
        <v>SATISFACTORIO</v>
      </c>
      <c r="W76" s="387" t="s">
        <v>797</v>
      </c>
      <c r="X76" s="387" t="s">
        <v>994</v>
      </c>
      <c r="Y76" s="258"/>
      <c r="Z76" s="205"/>
      <c r="AA76" s="206"/>
      <c r="AB76" s="206"/>
      <c r="AC76" s="207"/>
      <c r="AD76" s="208"/>
      <c r="AE76" s="208"/>
      <c r="AF76" s="205"/>
      <c r="AG76" s="205"/>
      <c r="AH76" s="206"/>
      <c r="AI76" s="206"/>
      <c r="AJ76" s="207"/>
      <c r="AK76" s="208"/>
      <c r="AL76" s="208"/>
      <c r="AM76" s="1"/>
      <c r="AN76" s="1"/>
      <c r="AO76" s="1"/>
      <c r="AP76" s="1"/>
      <c r="AQ76" s="1"/>
      <c r="AR76" s="1"/>
      <c r="AS76" s="334"/>
    </row>
    <row r="77" spans="1:45" s="76" customFormat="1" ht="395.25" customHeight="1" thickBot="1" thickTop="1">
      <c r="A77" s="509"/>
      <c r="B77" s="59">
        <v>8</v>
      </c>
      <c r="C77" s="59"/>
      <c r="D77" s="498"/>
      <c r="E77" s="144" t="s">
        <v>354</v>
      </c>
      <c r="F77" s="144" t="s">
        <v>355</v>
      </c>
      <c r="G77" s="143" t="s">
        <v>423</v>
      </c>
      <c r="H77" s="123" t="s">
        <v>533</v>
      </c>
      <c r="I77" s="82" t="s">
        <v>534</v>
      </c>
      <c r="J77" s="60" t="s">
        <v>28</v>
      </c>
      <c r="K77" s="60" t="s">
        <v>29</v>
      </c>
      <c r="L77" s="60" t="s">
        <v>30</v>
      </c>
      <c r="M77" s="37">
        <v>1</v>
      </c>
      <c r="N77" s="144" t="s">
        <v>31</v>
      </c>
      <c r="O77" s="144" t="s">
        <v>32</v>
      </c>
      <c r="P77" s="144" t="s">
        <v>33</v>
      </c>
      <c r="Q77" s="144" t="s">
        <v>34</v>
      </c>
      <c r="R77" s="282">
        <v>1</v>
      </c>
      <c r="S77" s="282">
        <v>1</v>
      </c>
      <c r="T77" s="283">
        <f t="shared" si="2"/>
        <v>1</v>
      </c>
      <c r="U77" s="283">
        <f t="shared" si="3"/>
        <v>1</v>
      </c>
      <c r="V77" s="284" t="str">
        <f t="shared" si="1"/>
        <v>SATISFACTORIO</v>
      </c>
      <c r="W77" s="358" t="s">
        <v>712</v>
      </c>
      <c r="X77" s="358" t="s">
        <v>712</v>
      </c>
      <c r="Y77" s="258"/>
      <c r="Z77" s="205"/>
      <c r="AA77" s="206"/>
      <c r="AB77" s="206"/>
      <c r="AC77" s="207"/>
      <c r="AD77" s="208"/>
      <c r="AE77" s="208"/>
      <c r="AF77" s="205"/>
      <c r="AG77" s="205"/>
      <c r="AH77" s="206"/>
      <c r="AI77" s="206"/>
      <c r="AJ77" s="207"/>
      <c r="AK77" s="208"/>
      <c r="AL77" s="208"/>
      <c r="AM77" s="1"/>
      <c r="AN77" s="1"/>
      <c r="AO77" s="1"/>
      <c r="AP77" s="1"/>
      <c r="AQ77" s="1"/>
      <c r="AR77" s="1"/>
      <c r="AS77" s="334"/>
    </row>
    <row r="78" spans="1:45" s="76" customFormat="1" ht="170.25" customHeight="1" thickBot="1" thickTop="1">
      <c r="A78" s="509"/>
      <c r="B78" s="59">
        <v>9</v>
      </c>
      <c r="C78" s="59"/>
      <c r="D78" s="498"/>
      <c r="E78" s="144" t="s">
        <v>354</v>
      </c>
      <c r="F78" s="144" t="s">
        <v>355</v>
      </c>
      <c r="G78" s="143" t="s">
        <v>45</v>
      </c>
      <c r="H78" s="123" t="s">
        <v>46</v>
      </c>
      <c r="I78" s="82" t="s">
        <v>46</v>
      </c>
      <c r="J78" s="144" t="s">
        <v>47</v>
      </c>
      <c r="K78" s="144" t="s">
        <v>48</v>
      </c>
      <c r="L78" s="144" t="s">
        <v>558</v>
      </c>
      <c r="M78" s="37">
        <v>1</v>
      </c>
      <c r="N78" s="144" t="s">
        <v>31</v>
      </c>
      <c r="O78" s="144" t="s">
        <v>32</v>
      </c>
      <c r="P78" s="144" t="s">
        <v>33</v>
      </c>
      <c r="Q78" s="144" t="s">
        <v>34</v>
      </c>
      <c r="R78" s="282" t="s">
        <v>114</v>
      </c>
      <c r="S78" s="282" t="s">
        <v>114</v>
      </c>
      <c r="T78" s="282" t="s">
        <v>114</v>
      </c>
      <c r="U78" s="282" t="s">
        <v>114</v>
      </c>
      <c r="V78" s="282" t="s">
        <v>114</v>
      </c>
      <c r="W78" s="355" t="s">
        <v>713</v>
      </c>
      <c r="X78" s="355" t="s">
        <v>713</v>
      </c>
      <c r="Y78" s="258"/>
      <c r="Z78" s="205"/>
      <c r="AA78" s="206"/>
      <c r="AB78" s="206"/>
      <c r="AC78" s="207"/>
      <c r="AD78" s="208"/>
      <c r="AE78" s="208"/>
      <c r="AF78" s="205"/>
      <c r="AG78" s="205"/>
      <c r="AH78" s="206"/>
      <c r="AI78" s="206"/>
      <c r="AJ78" s="207"/>
      <c r="AK78" s="208"/>
      <c r="AL78" s="208"/>
      <c r="AM78" s="1"/>
      <c r="AN78" s="1"/>
      <c r="AO78" s="1"/>
      <c r="AP78" s="1"/>
      <c r="AQ78" s="1"/>
      <c r="AR78" s="1"/>
      <c r="AS78" s="334"/>
    </row>
    <row r="79" spans="1:45" s="76" customFormat="1" ht="140.25" customHeight="1" thickBot="1" thickTop="1">
      <c r="A79" s="509"/>
      <c r="B79" s="59">
        <v>10</v>
      </c>
      <c r="C79" s="59"/>
      <c r="D79" s="498"/>
      <c r="E79" s="144" t="s">
        <v>359</v>
      </c>
      <c r="F79" s="144" t="s">
        <v>365</v>
      </c>
      <c r="G79" s="420" t="s">
        <v>49</v>
      </c>
      <c r="H79" s="123" t="s">
        <v>66</v>
      </c>
      <c r="I79" s="82" t="s">
        <v>51</v>
      </c>
      <c r="J79" s="144" t="s">
        <v>67</v>
      </c>
      <c r="K79" s="498" t="s">
        <v>52</v>
      </c>
      <c r="L79" s="144" t="s">
        <v>53</v>
      </c>
      <c r="M79" s="37">
        <v>1</v>
      </c>
      <c r="N79" s="144" t="s">
        <v>31</v>
      </c>
      <c r="O79" s="144" t="s">
        <v>32</v>
      </c>
      <c r="P79" s="144" t="s">
        <v>33</v>
      </c>
      <c r="Q79" s="144" t="s">
        <v>34</v>
      </c>
      <c r="R79" s="282" t="s">
        <v>114</v>
      </c>
      <c r="S79" s="282" t="s">
        <v>114</v>
      </c>
      <c r="T79" s="282" t="s">
        <v>114</v>
      </c>
      <c r="U79" s="282" t="s">
        <v>114</v>
      </c>
      <c r="V79" s="282" t="s">
        <v>114</v>
      </c>
      <c r="W79" s="355" t="s">
        <v>706</v>
      </c>
      <c r="X79" s="355" t="s">
        <v>706</v>
      </c>
      <c r="Y79" s="258"/>
      <c r="Z79" s="205"/>
      <c r="AA79" s="206"/>
      <c r="AB79" s="206"/>
      <c r="AC79" s="207"/>
      <c r="AD79" s="208"/>
      <c r="AE79" s="208"/>
      <c r="AF79" s="205"/>
      <c r="AG79" s="205"/>
      <c r="AH79" s="206"/>
      <c r="AI79" s="206"/>
      <c r="AJ79" s="207"/>
      <c r="AK79" s="208"/>
      <c r="AL79" s="208"/>
      <c r="AM79" s="1"/>
      <c r="AN79" s="1"/>
      <c r="AO79" s="1"/>
      <c r="AP79" s="1"/>
      <c r="AQ79" s="1"/>
      <c r="AR79" s="1"/>
      <c r="AS79" s="334"/>
    </row>
    <row r="80" spans="1:45" s="76" customFormat="1" ht="185.25" customHeight="1" thickBot="1" thickTop="1">
      <c r="A80" s="509"/>
      <c r="B80" s="59">
        <v>11</v>
      </c>
      <c r="C80" s="59"/>
      <c r="D80" s="498"/>
      <c r="E80" s="144" t="s">
        <v>359</v>
      </c>
      <c r="F80" s="144" t="s">
        <v>365</v>
      </c>
      <c r="G80" s="420"/>
      <c r="H80" s="123" t="s">
        <v>68</v>
      </c>
      <c r="I80" s="82" t="s">
        <v>69</v>
      </c>
      <c r="J80" s="144" t="s">
        <v>67</v>
      </c>
      <c r="K80" s="498"/>
      <c r="L80" s="144" t="s">
        <v>55</v>
      </c>
      <c r="M80" s="37">
        <v>1</v>
      </c>
      <c r="N80" s="144" t="s">
        <v>31</v>
      </c>
      <c r="O80" s="144" t="s">
        <v>32</v>
      </c>
      <c r="P80" s="144" t="s">
        <v>33</v>
      </c>
      <c r="Q80" s="144" t="s">
        <v>34</v>
      </c>
      <c r="R80" s="282" t="s">
        <v>114</v>
      </c>
      <c r="S80" s="282" t="s">
        <v>114</v>
      </c>
      <c r="T80" s="282" t="s">
        <v>114</v>
      </c>
      <c r="U80" s="282" t="s">
        <v>114</v>
      </c>
      <c r="V80" s="282" t="s">
        <v>114</v>
      </c>
      <c r="W80" s="355" t="s">
        <v>706</v>
      </c>
      <c r="X80" s="355" t="s">
        <v>706</v>
      </c>
      <c r="Y80" s="258"/>
      <c r="Z80" s="205"/>
      <c r="AA80" s="206"/>
      <c r="AB80" s="206"/>
      <c r="AC80" s="207"/>
      <c r="AD80" s="208"/>
      <c r="AE80" s="208"/>
      <c r="AF80" s="205"/>
      <c r="AG80" s="205"/>
      <c r="AH80" s="206"/>
      <c r="AI80" s="206"/>
      <c r="AJ80" s="207"/>
      <c r="AK80" s="208"/>
      <c r="AL80" s="208"/>
      <c r="AM80" s="1"/>
      <c r="AN80" s="1"/>
      <c r="AO80" s="1"/>
      <c r="AP80" s="1"/>
      <c r="AQ80" s="1"/>
      <c r="AR80" s="1"/>
      <c r="AS80" s="334"/>
    </row>
    <row r="81" spans="1:45" s="76" customFormat="1" ht="172.5" customHeight="1" thickBot="1" thickTop="1">
      <c r="A81" s="509"/>
      <c r="B81" s="59">
        <v>12</v>
      </c>
      <c r="C81" s="59"/>
      <c r="D81" s="498"/>
      <c r="E81" s="144" t="s">
        <v>359</v>
      </c>
      <c r="F81" s="144" t="s">
        <v>365</v>
      </c>
      <c r="G81" s="420"/>
      <c r="H81" s="123" t="s">
        <v>70</v>
      </c>
      <c r="I81" s="82" t="s">
        <v>551</v>
      </c>
      <c r="J81" s="144" t="s">
        <v>67</v>
      </c>
      <c r="K81" s="498"/>
      <c r="L81" s="144" t="s">
        <v>57</v>
      </c>
      <c r="M81" s="37">
        <v>1</v>
      </c>
      <c r="N81" s="144" t="s">
        <v>31</v>
      </c>
      <c r="O81" s="144" t="s">
        <v>32</v>
      </c>
      <c r="P81" s="144" t="s">
        <v>33</v>
      </c>
      <c r="Q81" s="144" t="s">
        <v>34</v>
      </c>
      <c r="R81" s="282" t="s">
        <v>114</v>
      </c>
      <c r="S81" s="282" t="s">
        <v>114</v>
      </c>
      <c r="T81" s="282" t="s">
        <v>114</v>
      </c>
      <c r="U81" s="282" t="s">
        <v>114</v>
      </c>
      <c r="V81" s="282" t="s">
        <v>114</v>
      </c>
      <c r="W81" s="355" t="s">
        <v>706</v>
      </c>
      <c r="X81" s="355" t="s">
        <v>706</v>
      </c>
      <c r="Y81" s="258"/>
      <c r="Z81" s="205"/>
      <c r="AA81" s="206"/>
      <c r="AB81" s="206"/>
      <c r="AC81" s="207"/>
      <c r="AD81" s="208"/>
      <c r="AE81" s="208"/>
      <c r="AF81" s="205"/>
      <c r="AG81" s="205"/>
      <c r="AH81" s="206"/>
      <c r="AI81" s="206"/>
      <c r="AJ81" s="207"/>
      <c r="AK81" s="208"/>
      <c r="AL81" s="208"/>
      <c r="AM81" s="1"/>
      <c r="AN81" s="1"/>
      <c r="AO81" s="1"/>
      <c r="AP81" s="1"/>
      <c r="AQ81" s="1"/>
      <c r="AR81" s="1"/>
      <c r="AS81" s="334"/>
    </row>
    <row r="82" spans="1:45" s="76" customFormat="1" ht="395.25" customHeight="1" thickBot="1" thickTop="1">
      <c r="A82" s="505" t="s">
        <v>23</v>
      </c>
      <c r="B82" s="165">
        <v>1</v>
      </c>
      <c r="C82" s="165"/>
      <c r="D82" s="438" t="s">
        <v>26</v>
      </c>
      <c r="E82" s="166" t="s">
        <v>363</v>
      </c>
      <c r="F82" s="167" t="s">
        <v>361</v>
      </c>
      <c r="G82" s="178" t="s">
        <v>426</v>
      </c>
      <c r="H82" s="168" t="s">
        <v>691</v>
      </c>
      <c r="I82" s="169"/>
      <c r="J82" s="409" t="s">
        <v>115</v>
      </c>
      <c r="K82" s="167" t="s">
        <v>130</v>
      </c>
      <c r="L82" s="167" t="s">
        <v>131</v>
      </c>
      <c r="M82" s="171">
        <v>1</v>
      </c>
      <c r="N82" s="409" t="s">
        <v>31</v>
      </c>
      <c r="O82" s="409" t="s">
        <v>32</v>
      </c>
      <c r="P82" s="409" t="s">
        <v>33</v>
      </c>
      <c r="Q82" s="409" t="s">
        <v>34</v>
      </c>
      <c r="R82" s="313">
        <v>2</v>
      </c>
      <c r="S82" s="313">
        <v>2</v>
      </c>
      <c r="T82" s="286">
        <f>+R82/S82</f>
        <v>1</v>
      </c>
      <c r="U82" s="286">
        <f>+T82/M82</f>
        <v>1</v>
      </c>
      <c r="V82" s="287" t="str">
        <f>IF(U82&gt;=95%,$Q$12,IF(U82&gt;=70%,$P$12,IF(U82&gt;=50%,$O$12,IF(U82&lt;50%,$N$12,"ojo"))))</f>
        <v>SATISFACTORIO</v>
      </c>
      <c r="W82" s="360" t="s">
        <v>808</v>
      </c>
      <c r="X82" s="360" t="s">
        <v>1006</v>
      </c>
      <c r="Y82" s="259"/>
      <c r="Z82" s="209"/>
      <c r="AA82" s="210"/>
      <c r="AB82" s="210"/>
      <c r="AC82" s="211"/>
      <c r="AD82" s="212"/>
      <c r="AE82" s="212"/>
      <c r="AF82" s="209"/>
      <c r="AG82" s="209"/>
      <c r="AH82" s="210"/>
      <c r="AI82" s="210"/>
      <c r="AJ82" s="211"/>
      <c r="AK82" s="212"/>
      <c r="AL82" s="212"/>
      <c r="AM82" s="1"/>
      <c r="AN82" s="1"/>
      <c r="AO82" s="1"/>
      <c r="AP82" s="1"/>
      <c r="AQ82" s="1"/>
      <c r="AR82" s="1"/>
      <c r="AS82" s="334"/>
    </row>
    <row r="83" spans="1:45" s="76" customFormat="1" ht="395.25" customHeight="1" thickBot="1" thickTop="1">
      <c r="A83" s="505"/>
      <c r="B83" s="172">
        <v>2</v>
      </c>
      <c r="C83" s="172"/>
      <c r="D83" s="438"/>
      <c r="E83" s="166" t="s">
        <v>363</v>
      </c>
      <c r="F83" s="166" t="s">
        <v>559</v>
      </c>
      <c r="G83" s="178" t="s">
        <v>418</v>
      </c>
      <c r="H83" s="168" t="s">
        <v>419</v>
      </c>
      <c r="I83" s="173" t="s">
        <v>114</v>
      </c>
      <c r="J83" s="409" t="s">
        <v>115</v>
      </c>
      <c r="K83" s="409" t="s">
        <v>116</v>
      </c>
      <c r="L83" s="409" t="s">
        <v>117</v>
      </c>
      <c r="M83" s="171">
        <v>1</v>
      </c>
      <c r="N83" s="409" t="s">
        <v>31</v>
      </c>
      <c r="O83" s="409" t="s">
        <v>32</v>
      </c>
      <c r="P83" s="409" t="s">
        <v>33</v>
      </c>
      <c r="Q83" s="409" t="s">
        <v>34</v>
      </c>
      <c r="R83" s="313">
        <v>1</v>
      </c>
      <c r="S83" s="313">
        <v>1</v>
      </c>
      <c r="T83" s="286">
        <f>+R83/S83</f>
        <v>1</v>
      </c>
      <c r="U83" s="286">
        <f>+T83/M83</f>
        <v>1</v>
      </c>
      <c r="V83" s="287" t="str">
        <f>IF(U83&gt;=95%,$Q$12,IF(U83&gt;=70%,$P$12,IF(U83&gt;=50%,$O$12,IF(U83&lt;50%,$N$12,"ojo"))))</f>
        <v>SATISFACTORIO</v>
      </c>
      <c r="W83" s="360" t="s">
        <v>809</v>
      </c>
      <c r="X83" s="360" t="s">
        <v>1007</v>
      </c>
      <c r="Y83" s="259"/>
      <c r="Z83" s="209"/>
      <c r="AA83" s="210"/>
      <c r="AB83" s="210"/>
      <c r="AC83" s="211"/>
      <c r="AD83" s="212"/>
      <c r="AE83" s="212"/>
      <c r="AF83" s="209"/>
      <c r="AG83" s="209"/>
      <c r="AH83" s="210"/>
      <c r="AI83" s="210"/>
      <c r="AJ83" s="211"/>
      <c r="AK83" s="212"/>
      <c r="AL83" s="212"/>
      <c r="AM83" s="1"/>
      <c r="AN83" s="1"/>
      <c r="AO83" s="1"/>
      <c r="AP83" s="1"/>
      <c r="AQ83" s="1"/>
      <c r="AR83" s="1"/>
      <c r="AS83" s="334"/>
    </row>
    <row r="84" spans="1:45" s="76" customFormat="1" ht="395.25" customHeight="1" thickBot="1" thickTop="1">
      <c r="A84" s="505"/>
      <c r="B84" s="172">
        <v>3</v>
      </c>
      <c r="C84" s="172"/>
      <c r="D84" s="438"/>
      <c r="E84" s="166" t="s">
        <v>363</v>
      </c>
      <c r="F84" s="166" t="s">
        <v>559</v>
      </c>
      <c r="G84" s="174" t="s">
        <v>118</v>
      </c>
      <c r="H84" s="168" t="s">
        <v>119</v>
      </c>
      <c r="I84" s="173" t="s">
        <v>1018</v>
      </c>
      <c r="J84" s="418" t="s">
        <v>120</v>
      </c>
      <c r="K84" s="418" t="s">
        <v>121</v>
      </c>
      <c r="L84" s="418" t="s">
        <v>122</v>
      </c>
      <c r="M84" s="171">
        <v>1</v>
      </c>
      <c r="N84" s="409" t="s">
        <v>31</v>
      </c>
      <c r="O84" s="409" t="s">
        <v>32</v>
      </c>
      <c r="P84" s="409" t="s">
        <v>33</v>
      </c>
      <c r="Q84" s="409" t="s">
        <v>34</v>
      </c>
      <c r="R84" s="416">
        <f>29+15</f>
        <v>44</v>
      </c>
      <c r="S84" s="416">
        <f>42+15</f>
        <v>57</v>
      </c>
      <c r="T84" s="286">
        <f>+R84/S84</f>
        <v>0.7719298245614035</v>
      </c>
      <c r="U84" s="286">
        <f>+T84/M84</f>
        <v>0.7719298245614035</v>
      </c>
      <c r="V84" s="287" t="str">
        <f>IF(U84&gt;=95%,$Q$12,IF(U84&gt;=70%,$P$12,IF(U84&gt;=50%,$O$12,IF(U84&lt;50%,$N$12,"ojo"))))</f>
        <v>ACEPTABLE</v>
      </c>
      <c r="W84" s="383" t="s">
        <v>810</v>
      </c>
      <c r="X84" s="168" t="s">
        <v>1008</v>
      </c>
      <c r="Y84" s="259"/>
      <c r="Z84" s="209"/>
      <c r="AA84" s="210"/>
      <c r="AB84" s="210"/>
      <c r="AC84" s="211"/>
      <c r="AD84" s="212"/>
      <c r="AE84" s="212"/>
      <c r="AF84" s="209"/>
      <c r="AG84" s="209"/>
      <c r="AH84" s="210"/>
      <c r="AI84" s="210"/>
      <c r="AJ84" s="211"/>
      <c r="AK84" s="212"/>
      <c r="AL84" s="212"/>
      <c r="AM84" s="1"/>
      <c r="AN84" s="1"/>
      <c r="AO84" s="1"/>
      <c r="AP84" s="1"/>
      <c r="AQ84" s="1"/>
      <c r="AR84" s="1"/>
      <c r="AS84" s="334"/>
    </row>
    <row r="85" spans="1:45" s="76" customFormat="1" ht="395.25" customHeight="1" thickBot="1" thickTop="1">
      <c r="A85" s="505"/>
      <c r="B85" s="165">
        <v>4</v>
      </c>
      <c r="C85" s="165"/>
      <c r="D85" s="438"/>
      <c r="E85" s="166" t="s">
        <v>363</v>
      </c>
      <c r="F85" s="166" t="s">
        <v>559</v>
      </c>
      <c r="G85" s="178" t="s">
        <v>423</v>
      </c>
      <c r="H85" s="168" t="s">
        <v>533</v>
      </c>
      <c r="I85" s="169" t="s">
        <v>534</v>
      </c>
      <c r="J85" s="175" t="s">
        <v>123</v>
      </c>
      <c r="K85" s="176" t="s">
        <v>29</v>
      </c>
      <c r="L85" s="176" t="s">
        <v>30</v>
      </c>
      <c r="M85" s="171">
        <v>1</v>
      </c>
      <c r="N85" s="409" t="s">
        <v>31</v>
      </c>
      <c r="O85" s="409" t="s">
        <v>32</v>
      </c>
      <c r="P85" s="409" t="s">
        <v>33</v>
      </c>
      <c r="Q85" s="409" t="s">
        <v>34</v>
      </c>
      <c r="R85" s="313">
        <v>4.6</v>
      </c>
      <c r="S85" s="313">
        <v>7</v>
      </c>
      <c r="T85" s="286">
        <f>+R85/S85</f>
        <v>0.6571428571428571</v>
      </c>
      <c r="U85" s="286">
        <f>+T85/M85</f>
        <v>0.6571428571428571</v>
      </c>
      <c r="V85" s="287" t="str">
        <f>IF(U85&gt;=95%,$Q$12,IF(U85&gt;=70%,$P$12,IF(U85&gt;=50%,$O$12,IF(U85&lt;50%,$N$12,"ojo"))))</f>
        <v>MINIMO</v>
      </c>
      <c r="W85" s="382" t="s">
        <v>830</v>
      </c>
      <c r="X85" s="360" t="s">
        <v>1009</v>
      </c>
      <c r="Y85" s="259"/>
      <c r="Z85" s="209"/>
      <c r="AA85" s="210"/>
      <c r="AB85" s="210"/>
      <c r="AC85" s="211"/>
      <c r="AD85" s="212"/>
      <c r="AE85" s="212"/>
      <c r="AF85" s="209"/>
      <c r="AG85" s="209"/>
      <c r="AH85" s="210"/>
      <c r="AI85" s="210"/>
      <c r="AJ85" s="211"/>
      <c r="AK85" s="212"/>
      <c r="AL85" s="212"/>
      <c r="AM85" s="1"/>
      <c r="AN85" s="1"/>
      <c r="AO85" s="1"/>
      <c r="AP85" s="1"/>
      <c r="AQ85" s="1"/>
      <c r="AR85" s="1"/>
      <c r="AS85" s="334"/>
    </row>
    <row r="86" spans="1:45" s="76" customFormat="1" ht="395.25" customHeight="1" thickBot="1" thickTop="1">
      <c r="A86" s="505"/>
      <c r="B86" s="172">
        <v>5</v>
      </c>
      <c r="C86" s="172"/>
      <c r="D86" s="438"/>
      <c r="E86" s="167" t="s">
        <v>452</v>
      </c>
      <c r="F86" s="167" t="s">
        <v>453</v>
      </c>
      <c r="G86" s="178" t="s">
        <v>481</v>
      </c>
      <c r="H86" s="168" t="s">
        <v>535</v>
      </c>
      <c r="I86" s="169" t="s">
        <v>536</v>
      </c>
      <c r="J86" s="167" t="s">
        <v>232</v>
      </c>
      <c r="K86" s="176" t="s">
        <v>435</v>
      </c>
      <c r="L86" s="176" t="s">
        <v>131</v>
      </c>
      <c r="M86" s="171">
        <v>1</v>
      </c>
      <c r="N86" s="409" t="s">
        <v>31</v>
      </c>
      <c r="O86" s="409" t="s">
        <v>32</v>
      </c>
      <c r="P86" s="409" t="s">
        <v>33</v>
      </c>
      <c r="Q86" s="409" t="s">
        <v>34</v>
      </c>
      <c r="R86" s="313" t="s">
        <v>114</v>
      </c>
      <c r="S86" s="313" t="s">
        <v>114</v>
      </c>
      <c r="T86" s="286" t="s">
        <v>114</v>
      </c>
      <c r="U86" s="286" t="s">
        <v>114</v>
      </c>
      <c r="V86" s="287" t="s">
        <v>114</v>
      </c>
      <c r="W86" s="360" t="s">
        <v>831</v>
      </c>
      <c r="X86" s="360" t="s">
        <v>1010</v>
      </c>
      <c r="Y86" s="259"/>
      <c r="Z86" s="209"/>
      <c r="AA86" s="210"/>
      <c r="AB86" s="210"/>
      <c r="AC86" s="211"/>
      <c r="AD86" s="212"/>
      <c r="AE86" s="212"/>
      <c r="AF86" s="209"/>
      <c r="AG86" s="209"/>
      <c r="AH86" s="210"/>
      <c r="AI86" s="210"/>
      <c r="AJ86" s="211"/>
      <c r="AK86" s="212"/>
      <c r="AL86" s="212"/>
      <c r="AM86" s="1"/>
      <c r="AN86" s="1"/>
      <c r="AO86" s="1"/>
      <c r="AP86" s="1"/>
      <c r="AQ86" s="1"/>
      <c r="AR86" s="1"/>
      <c r="AS86" s="334"/>
    </row>
    <row r="87" spans="1:45" s="76" customFormat="1" ht="217.5" customHeight="1" thickBot="1" thickTop="1">
      <c r="A87" s="505"/>
      <c r="B87" s="172">
        <v>6</v>
      </c>
      <c r="C87" s="172"/>
      <c r="D87" s="438"/>
      <c r="E87" s="167" t="s">
        <v>354</v>
      </c>
      <c r="F87" s="167" t="s">
        <v>355</v>
      </c>
      <c r="G87" s="178" t="s">
        <v>45</v>
      </c>
      <c r="H87" s="168" t="s">
        <v>46</v>
      </c>
      <c r="I87" s="173" t="s">
        <v>46</v>
      </c>
      <c r="J87" s="175" t="s">
        <v>123</v>
      </c>
      <c r="K87" s="409" t="s">
        <v>48</v>
      </c>
      <c r="L87" s="409" t="s">
        <v>88</v>
      </c>
      <c r="M87" s="171">
        <v>1</v>
      </c>
      <c r="N87" s="409" t="s">
        <v>31</v>
      </c>
      <c r="O87" s="409" t="s">
        <v>32</v>
      </c>
      <c r="P87" s="409" t="s">
        <v>33</v>
      </c>
      <c r="Q87" s="409" t="s">
        <v>34</v>
      </c>
      <c r="R87" s="313" t="s">
        <v>114</v>
      </c>
      <c r="S87" s="313" t="s">
        <v>114</v>
      </c>
      <c r="T87" s="286" t="s">
        <v>114</v>
      </c>
      <c r="U87" s="286" t="s">
        <v>114</v>
      </c>
      <c r="V87" s="287" t="s">
        <v>114</v>
      </c>
      <c r="W87" s="360" t="s">
        <v>727</v>
      </c>
      <c r="X87" s="360" t="s">
        <v>1011</v>
      </c>
      <c r="Y87" s="259"/>
      <c r="Z87" s="209"/>
      <c r="AA87" s="210"/>
      <c r="AB87" s="210"/>
      <c r="AC87" s="211"/>
      <c r="AD87" s="212"/>
      <c r="AE87" s="212"/>
      <c r="AF87" s="209"/>
      <c r="AG87" s="209"/>
      <c r="AH87" s="210"/>
      <c r="AI87" s="210"/>
      <c r="AJ87" s="211"/>
      <c r="AK87" s="212"/>
      <c r="AL87" s="212"/>
      <c r="AM87" s="1"/>
      <c r="AN87" s="1"/>
      <c r="AO87" s="1"/>
      <c r="AP87" s="1"/>
      <c r="AQ87" s="1"/>
      <c r="AR87" s="1"/>
      <c r="AS87" s="334"/>
    </row>
    <row r="88" spans="1:45" s="76" customFormat="1" ht="285" customHeight="1" thickBot="1" thickTop="1">
      <c r="A88" s="505"/>
      <c r="B88" s="165">
        <v>7</v>
      </c>
      <c r="C88" s="165"/>
      <c r="D88" s="170" t="s">
        <v>124</v>
      </c>
      <c r="E88" s="167" t="s">
        <v>354</v>
      </c>
      <c r="F88" s="167" t="s">
        <v>355</v>
      </c>
      <c r="G88" s="178" t="s">
        <v>125</v>
      </c>
      <c r="H88" s="168" t="s">
        <v>238</v>
      </c>
      <c r="I88" s="173" t="s">
        <v>238</v>
      </c>
      <c r="J88" s="409" t="s">
        <v>126</v>
      </c>
      <c r="K88" s="409" t="s">
        <v>60</v>
      </c>
      <c r="L88" s="409" t="s">
        <v>61</v>
      </c>
      <c r="M88" s="171">
        <v>1</v>
      </c>
      <c r="N88" s="409" t="s">
        <v>31</v>
      </c>
      <c r="O88" s="409" t="s">
        <v>32</v>
      </c>
      <c r="P88" s="409" t="s">
        <v>33</v>
      </c>
      <c r="Q88" s="409" t="s">
        <v>34</v>
      </c>
      <c r="R88" s="313">
        <v>0</v>
      </c>
      <c r="S88" s="313">
        <v>1</v>
      </c>
      <c r="T88" s="286">
        <f>+R88/S88</f>
        <v>0</v>
      </c>
      <c r="U88" s="286">
        <f>+T88/M88</f>
        <v>0</v>
      </c>
      <c r="V88" s="417" t="str">
        <f>IF(U88&gt;=95%,$Q$12,IF(U88&gt;=70%,$P$12,IF(U88&gt;=50%,$O$12,IF(U88&lt;50%,$N$12,"ojo"))))</f>
        <v>INSATISFACTORIO</v>
      </c>
      <c r="W88" s="360" t="s">
        <v>832</v>
      </c>
      <c r="X88" s="360" t="s">
        <v>1012</v>
      </c>
      <c r="Y88" s="259"/>
      <c r="Z88" s="209"/>
      <c r="AA88" s="210"/>
      <c r="AB88" s="210"/>
      <c r="AC88" s="211"/>
      <c r="AD88" s="212"/>
      <c r="AE88" s="212"/>
      <c r="AF88" s="209"/>
      <c r="AG88" s="209"/>
      <c r="AH88" s="210"/>
      <c r="AI88" s="210"/>
      <c r="AJ88" s="211"/>
      <c r="AK88" s="212"/>
      <c r="AL88" s="212"/>
      <c r="AM88" s="1"/>
      <c r="AN88" s="1"/>
      <c r="AO88" s="1"/>
      <c r="AP88" s="1"/>
      <c r="AQ88" s="1"/>
      <c r="AR88" s="1"/>
      <c r="AS88" s="334"/>
    </row>
    <row r="89" spans="1:45" s="76" customFormat="1" ht="177.75" customHeight="1" thickBot="1" thickTop="1">
      <c r="A89" s="505"/>
      <c r="B89" s="172">
        <v>8</v>
      </c>
      <c r="C89" s="172"/>
      <c r="D89" s="438" t="s">
        <v>26</v>
      </c>
      <c r="E89" s="177" t="s">
        <v>359</v>
      </c>
      <c r="F89" s="177" t="s">
        <v>365</v>
      </c>
      <c r="G89" s="468" t="s">
        <v>49</v>
      </c>
      <c r="H89" s="168" t="s">
        <v>50</v>
      </c>
      <c r="I89" s="173" t="s">
        <v>51</v>
      </c>
      <c r="J89" s="409" t="s">
        <v>127</v>
      </c>
      <c r="K89" s="409" t="s">
        <v>52</v>
      </c>
      <c r="L89" s="409" t="s">
        <v>53</v>
      </c>
      <c r="M89" s="171">
        <v>1</v>
      </c>
      <c r="N89" s="409" t="s">
        <v>31</v>
      </c>
      <c r="O89" s="409" t="s">
        <v>32</v>
      </c>
      <c r="P89" s="409" t="s">
        <v>33</v>
      </c>
      <c r="Q89" s="409" t="s">
        <v>34</v>
      </c>
      <c r="R89" s="313" t="s">
        <v>114</v>
      </c>
      <c r="S89" s="313" t="s">
        <v>114</v>
      </c>
      <c r="T89" s="313" t="s">
        <v>114</v>
      </c>
      <c r="U89" s="313" t="s">
        <v>114</v>
      </c>
      <c r="V89" s="313" t="s">
        <v>114</v>
      </c>
      <c r="W89" s="360" t="s">
        <v>1013</v>
      </c>
      <c r="X89" s="360" t="s">
        <v>1014</v>
      </c>
      <c r="Y89" s="259"/>
      <c r="Z89" s="209"/>
      <c r="AA89" s="210"/>
      <c r="AB89" s="210"/>
      <c r="AC89" s="211"/>
      <c r="AD89" s="212"/>
      <c r="AE89" s="212"/>
      <c r="AF89" s="209"/>
      <c r="AG89" s="209"/>
      <c r="AH89" s="210"/>
      <c r="AI89" s="210"/>
      <c r="AJ89" s="211"/>
      <c r="AK89" s="212"/>
      <c r="AL89" s="212"/>
      <c r="AM89" s="1"/>
      <c r="AN89" s="1"/>
      <c r="AO89" s="1"/>
      <c r="AP89" s="1"/>
      <c r="AQ89" s="1"/>
      <c r="AR89" s="1"/>
      <c r="AS89" s="334"/>
    </row>
    <row r="90" spans="1:45" s="76" customFormat="1" ht="215.25" customHeight="1" thickBot="1" thickTop="1">
      <c r="A90" s="505"/>
      <c r="B90" s="172">
        <v>9</v>
      </c>
      <c r="C90" s="172"/>
      <c r="D90" s="438"/>
      <c r="E90" s="177" t="s">
        <v>359</v>
      </c>
      <c r="F90" s="177" t="s">
        <v>365</v>
      </c>
      <c r="G90" s="468"/>
      <c r="H90" s="168" t="s">
        <v>54</v>
      </c>
      <c r="I90" s="173" t="s">
        <v>54</v>
      </c>
      <c r="J90" s="409" t="s">
        <v>127</v>
      </c>
      <c r="K90" s="409"/>
      <c r="L90" s="409" t="s">
        <v>55</v>
      </c>
      <c r="M90" s="171">
        <v>1</v>
      </c>
      <c r="N90" s="409" t="s">
        <v>31</v>
      </c>
      <c r="O90" s="409" t="s">
        <v>32</v>
      </c>
      <c r="P90" s="409" t="s">
        <v>33</v>
      </c>
      <c r="Q90" s="409" t="s">
        <v>34</v>
      </c>
      <c r="R90" s="313" t="s">
        <v>114</v>
      </c>
      <c r="S90" s="313" t="s">
        <v>114</v>
      </c>
      <c r="T90" s="313" t="s">
        <v>114</v>
      </c>
      <c r="U90" s="313" t="s">
        <v>114</v>
      </c>
      <c r="V90" s="313" t="s">
        <v>114</v>
      </c>
      <c r="W90" s="360" t="s">
        <v>1013</v>
      </c>
      <c r="X90" s="360" t="s">
        <v>1014</v>
      </c>
      <c r="Y90" s="259"/>
      <c r="Z90" s="209"/>
      <c r="AA90" s="210"/>
      <c r="AB90" s="210"/>
      <c r="AC90" s="211"/>
      <c r="AD90" s="212"/>
      <c r="AE90" s="212"/>
      <c r="AF90" s="209"/>
      <c r="AG90" s="209"/>
      <c r="AH90" s="210"/>
      <c r="AI90" s="210"/>
      <c r="AJ90" s="211"/>
      <c r="AK90" s="212"/>
      <c r="AL90" s="212"/>
      <c r="AM90" s="1"/>
      <c r="AN90" s="1"/>
      <c r="AO90" s="1"/>
      <c r="AP90" s="1"/>
      <c r="AQ90" s="1"/>
      <c r="AR90" s="1"/>
      <c r="AS90" s="334"/>
    </row>
    <row r="91" spans="1:45" s="76" customFormat="1" ht="270" customHeight="1" thickTop="1">
      <c r="A91" s="505"/>
      <c r="B91" s="165">
        <v>10</v>
      </c>
      <c r="C91" s="165"/>
      <c r="D91" s="438"/>
      <c r="E91" s="177" t="s">
        <v>359</v>
      </c>
      <c r="F91" s="177" t="s">
        <v>365</v>
      </c>
      <c r="G91" s="468"/>
      <c r="H91" s="168" t="s">
        <v>56</v>
      </c>
      <c r="I91" s="173" t="s">
        <v>56</v>
      </c>
      <c r="J91" s="409" t="s">
        <v>127</v>
      </c>
      <c r="K91" s="409"/>
      <c r="L91" s="409" t="s">
        <v>57</v>
      </c>
      <c r="M91" s="171">
        <v>1</v>
      </c>
      <c r="N91" s="409" t="s">
        <v>31</v>
      </c>
      <c r="O91" s="409" t="s">
        <v>32</v>
      </c>
      <c r="P91" s="409" t="s">
        <v>33</v>
      </c>
      <c r="Q91" s="409" t="s">
        <v>34</v>
      </c>
      <c r="R91" s="313" t="s">
        <v>114</v>
      </c>
      <c r="S91" s="313" t="s">
        <v>114</v>
      </c>
      <c r="T91" s="313" t="s">
        <v>114</v>
      </c>
      <c r="U91" s="313" t="s">
        <v>114</v>
      </c>
      <c r="V91" s="313" t="s">
        <v>114</v>
      </c>
      <c r="W91" s="388" t="s">
        <v>1013</v>
      </c>
      <c r="X91" s="360" t="s">
        <v>1014</v>
      </c>
      <c r="Y91" s="533"/>
      <c r="Z91" s="516"/>
      <c r="AA91" s="516"/>
      <c r="AB91" s="516"/>
      <c r="AC91" s="516"/>
      <c r="AD91" s="516"/>
      <c r="AE91" s="516"/>
      <c r="AF91" s="516"/>
      <c r="AG91" s="516"/>
      <c r="AH91" s="516"/>
      <c r="AI91" s="516"/>
      <c r="AJ91" s="516"/>
      <c r="AK91" s="516"/>
      <c r="AL91" s="516"/>
      <c r="AM91" s="1"/>
      <c r="AN91" s="1"/>
      <c r="AO91" s="1"/>
      <c r="AP91" s="1"/>
      <c r="AQ91" s="1"/>
      <c r="AR91" s="1"/>
      <c r="AS91" s="334"/>
    </row>
    <row r="92" spans="1:45" s="76" customFormat="1" ht="103.5" customHeight="1">
      <c r="A92" s="507" t="s">
        <v>24</v>
      </c>
      <c r="B92" s="506">
        <v>1</v>
      </c>
      <c r="C92" s="506"/>
      <c r="D92" s="432" t="s">
        <v>26</v>
      </c>
      <c r="E92" s="419" t="s">
        <v>359</v>
      </c>
      <c r="F92" s="419" t="s">
        <v>369</v>
      </c>
      <c r="G92" s="443" t="s">
        <v>128</v>
      </c>
      <c r="H92" s="467" t="s">
        <v>370</v>
      </c>
      <c r="I92" s="449" t="s">
        <v>371</v>
      </c>
      <c r="J92" s="419" t="s">
        <v>129</v>
      </c>
      <c r="K92" s="419" t="s">
        <v>130</v>
      </c>
      <c r="L92" s="419" t="s">
        <v>131</v>
      </c>
      <c r="M92" s="432">
        <v>1</v>
      </c>
      <c r="N92" s="419" t="s">
        <v>31</v>
      </c>
      <c r="O92" s="419" t="s">
        <v>32</v>
      </c>
      <c r="P92" s="419" t="s">
        <v>33</v>
      </c>
      <c r="Q92" s="419" t="s">
        <v>34</v>
      </c>
      <c r="R92" s="526">
        <v>14</v>
      </c>
      <c r="S92" s="526">
        <v>14</v>
      </c>
      <c r="T92" s="532">
        <f aca="true" t="shared" si="4" ref="T92:T151">+R92/S92</f>
        <v>1</v>
      </c>
      <c r="U92" s="532">
        <f aca="true" t="shared" si="5" ref="U92:U151">+T92/M92</f>
        <v>1</v>
      </c>
      <c r="V92" s="525" t="str">
        <f>IF(U92&gt;=95%,$Q$12,IF(U92&gt;=70%,$P$12,IF(U92&gt;=50%,$O$12,IF(U92&lt;50%,$N$12,"ojo"))))</f>
        <v>SATISFACTORIO</v>
      </c>
      <c r="W92" s="528" t="s">
        <v>771</v>
      </c>
      <c r="X92" s="526" t="s">
        <v>932</v>
      </c>
      <c r="Y92" s="527"/>
      <c r="Z92" s="517"/>
      <c r="AA92" s="517"/>
      <c r="AB92" s="517"/>
      <c r="AC92" s="517"/>
      <c r="AD92" s="517"/>
      <c r="AE92" s="517"/>
      <c r="AF92" s="517"/>
      <c r="AG92" s="517"/>
      <c r="AH92" s="517"/>
      <c r="AI92" s="517"/>
      <c r="AJ92" s="517"/>
      <c r="AK92" s="517"/>
      <c r="AL92" s="517"/>
      <c r="AM92" s="1"/>
      <c r="AN92" s="1"/>
      <c r="AO92" s="1"/>
      <c r="AP92" s="1"/>
      <c r="AQ92" s="1"/>
      <c r="AR92" s="1"/>
      <c r="AS92" s="334"/>
    </row>
    <row r="93" spans="1:45" s="76" customFormat="1" ht="127.5" customHeight="1">
      <c r="A93" s="507"/>
      <c r="B93" s="506"/>
      <c r="C93" s="506"/>
      <c r="D93" s="432"/>
      <c r="E93" s="419"/>
      <c r="F93" s="419"/>
      <c r="G93" s="443"/>
      <c r="H93" s="467"/>
      <c r="I93" s="449"/>
      <c r="J93" s="419"/>
      <c r="K93" s="419"/>
      <c r="L93" s="419"/>
      <c r="M93" s="432"/>
      <c r="N93" s="419"/>
      <c r="O93" s="419"/>
      <c r="P93" s="419"/>
      <c r="Q93" s="419"/>
      <c r="R93" s="526"/>
      <c r="S93" s="526"/>
      <c r="T93" s="532"/>
      <c r="U93" s="532"/>
      <c r="V93" s="525"/>
      <c r="W93" s="528"/>
      <c r="X93" s="526"/>
      <c r="Y93" s="527"/>
      <c r="Z93" s="517"/>
      <c r="AA93" s="517"/>
      <c r="AB93" s="517"/>
      <c r="AC93" s="517"/>
      <c r="AD93" s="517"/>
      <c r="AE93" s="517"/>
      <c r="AF93" s="517"/>
      <c r="AG93" s="517"/>
      <c r="AH93" s="517"/>
      <c r="AI93" s="517"/>
      <c r="AJ93" s="517"/>
      <c r="AK93" s="517"/>
      <c r="AL93" s="517"/>
      <c r="AM93" s="1"/>
      <c r="AN93" s="1"/>
      <c r="AO93" s="1"/>
      <c r="AP93" s="1"/>
      <c r="AQ93" s="1"/>
      <c r="AR93" s="1"/>
      <c r="AS93" s="334"/>
    </row>
    <row r="94" spans="1:45" s="76" customFormat="1" ht="133.5" customHeight="1">
      <c r="A94" s="507"/>
      <c r="B94" s="506"/>
      <c r="C94" s="506"/>
      <c r="D94" s="432"/>
      <c r="E94" s="419"/>
      <c r="F94" s="419"/>
      <c r="G94" s="443"/>
      <c r="H94" s="467"/>
      <c r="I94" s="449"/>
      <c r="J94" s="419"/>
      <c r="K94" s="419"/>
      <c r="L94" s="419"/>
      <c r="M94" s="432"/>
      <c r="N94" s="419"/>
      <c r="O94" s="419"/>
      <c r="P94" s="419"/>
      <c r="Q94" s="419"/>
      <c r="R94" s="526"/>
      <c r="S94" s="526"/>
      <c r="T94" s="532"/>
      <c r="U94" s="532"/>
      <c r="V94" s="525"/>
      <c r="W94" s="528"/>
      <c r="X94" s="526"/>
      <c r="Y94" s="527"/>
      <c r="Z94" s="517"/>
      <c r="AA94" s="517"/>
      <c r="AB94" s="517"/>
      <c r="AC94" s="517"/>
      <c r="AD94" s="517"/>
      <c r="AE94" s="517"/>
      <c r="AF94" s="517"/>
      <c r="AG94" s="517"/>
      <c r="AH94" s="517"/>
      <c r="AI94" s="517"/>
      <c r="AJ94" s="517"/>
      <c r="AK94" s="517"/>
      <c r="AL94" s="517"/>
      <c r="AM94" s="1"/>
      <c r="AN94" s="1"/>
      <c r="AO94" s="1"/>
      <c r="AP94" s="1"/>
      <c r="AQ94" s="1"/>
      <c r="AR94" s="1"/>
      <c r="AS94" s="334"/>
    </row>
    <row r="95" spans="1:45" s="76" customFormat="1" ht="108" customHeight="1">
      <c r="A95" s="507"/>
      <c r="B95" s="506"/>
      <c r="C95" s="506"/>
      <c r="D95" s="432"/>
      <c r="E95" s="419"/>
      <c r="F95" s="419"/>
      <c r="G95" s="443"/>
      <c r="H95" s="467"/>
      <c r="I95" s="449"/>
      <c r="J95" s="419"/>
      <c r="K95" s="419"/>
      <c r="L95" s="419"/>
      <c r="M95" s="432"/>
      <c r="N95" s="419"/>
      <c r="O95" s="419"/>
      <c r="P95" s="419"/>
      <c r="Q95" s="419"/>
      <c r="R95" s="526"/>
      <c r="S95" s="526"/>
      <c r="T95" s="532"/>
      <c r="U95" s="532"/>
      <c r="V95" s="525"/>
      <c r="W95" s="528"/>
      <c r="X95" s="526"/>
      <c r="Y95" s="527"/>
      <c r="Z95" s="517"/>
      <c r="AA95" s="517"/>
      <c r="AB95" s="517"/>
      <c r="AC95" s="517"/>
      <c r="AD95" s="517"/>
      <c r="AE95" s="517"/>
      <c r="AF95" s="517"/>
      <c r="AG95" s="517"/>
      <c r="AH95" s="517"/>
      <c r="AI95" s="517"/>
      <c r="AJ95" s="517"/>
      <c r="AK95" s="517"/>
      <c r="AL95" s="517"/>
      <c r="AM95" s="1"/>
      <c r="AN95" s="1"/>
      <c r="AO95" s="1"/>
      <c r="AP95" s="1"/>
      <c r="AQ95" s="1"/>
      <c r="AR95" s="1"/>
      <c r="AS95" s="334"/>
    </row>
    <row r="96" spans="1:45" s="76" customFormat="1" ht="80.25" customHeight="1" thickBot="1">
      <c r="A96" s="507"/>
      <c r="B96" s="506"/>
      <c r="C96" s="506"/>
      <c r="D96" s="432"/>
      <c r="E96" s="419"/>
      <c r="F96" s="419"/>
      <c r="G96" s="443"/>
      <c r="H96" s="467"/>
      <c r="I96" s="449"/>
      <c r="J96" s="419"/>
      <c r="K96" s="419"/>
      <c r="L96" s="419"/>
      <c r="M96" s="432"/>
      <c r="N96" s="419"/>
      <c r="O96" s="419"/>
      <c r="P96" s="419"/>
      <c r="Q96" s="419"/>
      <c r="R96" s="526"/>
      <c r="S96" s="526"/>
      <c r="T96" s="532"/>
      <c r="U96" s="532"/>
      <c r="V96" s="525"/>
      <c r="W96" s="528"/>
      <c r="X96" s="526"/>
      <c r="Y96" s="527"/>
      <c r="Z96" s="517"/>
      <c r="AA96" s="517"/>
      <c r="AB96" s="517"/>
      <c r="AC96" s="517"/>
      <c r="AD96" s="517"/>
      <c r="AE96" s="517"/>
      <c r="AF96" s="517"/>
      <c r="AG96" s="517"/>
      <c r="AH96" s="517"/>
      <c r="AI96" s="517"/>
      <c r="AJ96" s="517"/>
      <c r="AK96" s="517"/>
      <c r="AL96" s="517"/>
      <c r="AM96" s="1"/>
      <c r="AN96" s="1"/>
      <c r="AO96" s="1"/>
      <c r="AP96" s="1"/>
      <c r="AQ96" s="1"/>
      <c r="AR96" s="1"/>
      <c r="AS96" s="334"/>
    </row>
    <row r="97" spans="1:45" s="76" customFormat="1" ht="159.75" customHeight="1" thickBot="1" thickTop="1">
      <c r="A97" s="507"/>
      <c r="B97" s="506"/>
      <c r="C97" s="506"/>
      <c r="D97" s="432"/>
      <c r="E97" s="419"/>
      <c r="F97" s="419"/>
      <c r="G97" s="443"/>
      <c r="H97" s="467"/>
      <c r="I97" s="449"/>
      <c r="J97" s="419"/>
      <c r="K97" s="419"/>
      <c r="L97" s="419"/>
      <c r="M97" s="432"/>
      <c r="N97" s="419"/>
      <c r="O97" s="419"/>
      <c r="P97" s="419"/>
      <c r="Q97" s="419"/>
      <c r="R97" s="526"/>
      <c r="S97" s="526"/>
      <c r="T97" s="532"/>
      <c r="U97" s="532"/>
      <c r="V97" s="525"/>
      <c r="W97" s="528"/>
      <c r="X97" s="526"/>
      <c r="Y97" s="260"/>
      <c r="Z97" s="213"/>
      <c r="AA97" s="214"/>
      <c r="AB97" s="214"/>
      <c r="AC97" s="215"/>
      <c r="AD97" s="216"/>
      <c r="AE97" s="216"/>
      <c r="AF97" s="213"/>
      <c r="AG97" s="213"/>
      <c r="AH97" s="214"/>
      <c r="AI97" s="214"/>
      <c r="AJ97" s="215"/>
      <c r="AK97" s="216"/>
      <c r="AL97" s="216"/>
      <c r="AM97" s="1"/>
      <c r="AN97" s="1"/>
      <c r="AO97" s="1"/>
      <c r="AP97" s="1"/>
      <c r="AQ97" s="1"/>
      <c r="AR97" s="1"/>
      <c r="AS97" s="334"/>
    </row>
    <row r="98" spans="1:45" s="76" customFormat="1" ht="395.25" customHeight="1" thickBot="1" thickTop="1">
      <c r="A98" s="507"/>
      <c r="B98" s="506">
        <v>2</v>
      </c>
      <c r="C98" s="139"/>
      <c r="D98" s="432"/>
      <c r="E98" s="146" t="s">
        <v>359</v>
      </c>
      <c r="F98" s="138" t="s">
        <v>372</v>
      </c>
      <c r="G98" s="431" t="s">
        <v>132</v>
      </c>
      <c r="H98" s="142" t="s">
        <v>373</v>
      </c>
      <c r="I98" s="148" t="s">
        <v>374</v>
      </c>
      <c r="J98" s="138" t="s">
        <v>375</v>
      </c>
      <c r="K98" s="138" t="s">
        <v>134</v>
      </c>
      <c r="L98" s="138" t="s">
        <v>135</v>
      </c>
      <c r="M98" s="146">
        <v>1</v>
      </c>
      <c r="N98" s="138" t="s">
        <v>31</v>
      </c>
      <c r="O98" s="138" t="s">
        <v>32</v>
      </c>
      <c r="P98" s="138" t="s">
        <v>33</v>
      </c>
      <c r="Q98" s="138" t="s">
        <v>34</v>
      </c>
      <c r="R98" s="337">
        <v>224</v>
      </c>
      <c r="S98" s="337">
        <v>224</v>
      </c>
      <c r="T98" s="341">
        <f t="shared" si="4"/>
        <v>1</v>
      </c>
      <c r="U98" s="341">
        <f t="shared" si="5"/>
        <v>1</v>
      </c>
      <c r="V98" s="243" t="str">
        <f>IF(U98&gt;=95%,$Q$12,IF(U98&gt;=70%,$P$12,IF(U98&gt;=50%,$O$12,IF(U98&lt;50%,$N$12,"ojo"))))</f>
        <v>SATISFACTORIO</v>
      </c>
      <c r="W98" s="369" t="s">
        <v>772</v>
      </c>
      <c r="X98" s="288" t="s">
        <v>945</v>
      </c>
      <c r="Y98" s="260"/>
      <c r="Z98" s="213"/>
      <c r="AA98" s="214"/>
      <c r="AB98" s="214"/>
      <c r="AC98" s="215"/>
      <c r="AD98" s="216"/>
      <c r="AE98" s="216"/>
      <c r="AF98" s="213"/>
      <c r="AG98" s="213"/>
      <c r="AH98" s="214"/>
      <c r="AI98" s="214"/>
      <c r="AJ98" s="215"/>
      <c r="AK98" s="216"/>
      <c r="AL98" s="216"/>
      <c r="AM98" s="1"/>
      <c r="AN98" s="1"/>
      <c r="AO98" s="1"/>
      <c r="AP98" s="1"/>
      <c r="AQ98" s="1"/>
      <c r="AR98" s="1"/>
      <c r="AS98" s="334"/>
    </row>
    <row r="99" spans="1:45" s="76" customFormat="1" ht="395.25" customHeight="1" thickBot="1" thickTop="1">
      <c r="A99" s="507"/>
      <c r="B99" s="506"/>
      <c r="C99" s="139"/>
      <c r="D99" s="432"/>
      <c r="E99" s="146" t="s">
        <v>359</v>
      </c>
      <c r="F99" s="138" t="s">
        <v>372</v>
      </c>
      <c r="G99" s="431"/>
      <c r="H99" s="142" t="s">
        <v>136</v>
      </c>
      <c r="I99" s="148" t="s">
        <v>136</v>
      </c>
      <c r="J99" s="138" t="s">
        <v>133</v>
      </c>
      <c r="K99" s="138" t="s">
        <v>137</v>
      </c>
      <c r="L99" s="138" t="s">
        <v>138</v>
      </c>
      <c r="M99" s="146">
        <v>1</v>
      </c>
      <c r="N99" s="138" t="s">
        <v>31</v>
      </c>
      <c r="O99" s="138" t="s">
        <v>32</v>
      </c>
      <c r="P99" s="138" t="s">
        <v>33</v>
      </c>
      <c r="Q99" s="138" t="s">
        <v>34</v>
      </c>
      <c r="R99" s="337">
        <v>1</v>
      </c>
      <c r="S99" s="337">
        <v>1</v>
      </c>
      <c r="T99" s="341">
        <f>+R99/S99</f>
        <v>1</v>
      </c>
      <c r="U99" s="341">
        <f>+T99/M99</f>
        <v>1</v>
      </c>
      <c r="V99" s="243" t="str">
        <f>IF(U99&gt;=95%,$Q$12,IF(U99&gt;=70%,$P$12,IF(U99&gt;=50%,$O$12,IF(U99&lt;50%,$N$12,"ojo"))))</f>
        <v>SATISFACTORIO</v>
      </c>
      <c r="W99" s="369" t="s">
        <v>773</v>
      </c>
      <c r="X99" s="288" t="s">
        <v>946</v>
      </c>
      <c r="Y99" s="260"/>
      <c r="Z99" s="213"/>
      <c r="AA99" s="214"/>
      <c r="AB99" s="214"/>
      <c r="AC99" s="215"/>
      <c r="AD99" s="216"/>
      <c r="AE99" s="216"/>
      <c r="AF99" s="213"/>
      <c r="AG99" s="213"/>
      <c r="AH99" s="214"/>
      <c r="AI99" s="214"/>
      <c r="AJ99" s="215"/>
      <c r="AK99" s="216"/>
      <c r="AL99" s="216"/>
      <c r="AM99" s="1"/>
      <c r="AN99" s="1"/>
      <c r="AO99" s="1"/>
      <c r="AP99" s="1"/>
      <c r="AQ99" s="1"/>
      <c r="AR99" s="1"/>
      <c r="AS99" s="334"/>
    </row>
    <row r="100" spans="1:45" s="76" customFormat="1" ht="395.25" customHeight="1" thickTop="1">
      <c r="A100" s="507"/>
      <c r="B100" s="506"/>
      <c r="C100" s="139" t="s">
        <v>487</v>
      </c>
      <c r="D100" s="432"/>
      <c r="E100" s="146" t="s">
        <v>359</v>
      </c>
      <c r="F100" s="138" t="s">
        <v>372</v>
      </c>
      <c r="G100" s="431"/>
      <c r="H100" s="142" t="s">
        <v>376</v>
      </c>
      <c r="I100" s="148" t="s">
        <v>377</v>
      </c>
      <c r="J100" s="138" t="s">
        <v>378</v>
      </c>
      <c r="K100" s="138" t="s">
        <v>251</v>
      </c>
      <c r="L100" s="138" t="s">
        <v>252</v>
      </c>
      <c r="M100" s="146">
        <v>1</v>
      </c>
      <c r="N100" s="138" t="s">
        <v>31</v>
      </c>
      <c r="O100" s="138" t="s">
        <v>32</v>
      </c>
      <c r="P100" s="138" t="s">
        <v>33</v>
      </c>
      <c r="Q100" s="138" t="s">
        <v>34</v>
      </c>
      <c r="R100" s="342">
        <v>1</v>
      </c>
      <c r="S100" s="342">
        <v>1</v>
      </c>
      <c r="T100" s="341">
        <f t="shared" si="4"/>
        <v>1</v>
      </c>
      <c r="U100" s="341">
        <f t="shared" si="5"/>
        <v>1</v>
      </c>
      <c r="V100" s="243" t="str">
        <f>IF(U100&gt;=95%,$Q$12,IF(U100&gt;=70%,$P$12,IF(U100&gt;=50%,$O$12,IF(U100&lt;50%,$N$12,"ojo"))))</f>
        <v>SATISFACTORIO</v>
      </c>
      <c r="W100" s="370" t="s">
        <v>774</v>
      </c>
      <c r="X100" s="242" t="s">
        <v>933</v>
      </c>
      <c r="Y100" s="527"/>
      <c r="Z100" s="517"/>
      <c r="AA100" s="517"/>
      <c r="AB100" s="517"/>
      <c r="AC100" s="517"/>
      <c r="AD100" s="517"/>
      <c r="AE100" s="517"/>
      <c r="AF100" s="517"/>
      <c r="AG100" s="517"/>
      <c r="AH100" s="517"/>
      <c r="AI100" s="517"/>
      <c r="AJ100" s="517"/>
      <c r="AK100" s="517"/>
      <c r="AL100" s="517"/>
      <c r="AM100" s="1"/>
      <c r="AN100" s="1"/>
      <c r="AO100" s="1"/>
      <c r="AP100" s="1"/>
      <c r="AQ100" s="1"/>
      <c r="AR100" s="1"/>
      <c r="AS100" s="334"/>
    </row>
    <row r="101" spans="1:45" s="76" customFormat="1" ht="395.25" customHeight="1" thickBot="1">
      <c r="A101" s="507"/>
      <c r="B101" s="506"/>
      <c r="C101" s="506"/>
      <c r="D101" s="432"/>
      <c r="E101" s="432" t="s">
        <v>359</v>
      </c>
      <c r="F101" s="419" t="s">
        <v>372</v>
      </c>
      <c r="G101" s="431"/>
      <c r="H101" s="456" t="s">
        <v>560</v>
      </c>
      <c r="I101" s="449" t="s">
        <v>561</v>
      </c>
      <c r="J101" s="419" t="s">
        <v>379</v>
      </c>
      <c r="K101" s="419" t="s">
        <v>165</v>
      </c>
      <c r="L101" s="419" t="s">
        <v>131</v>
      </c>
      <c r="M101" s="432">
        <v>1</v>
      </c>
      <c r="N101" s="419" t="s">
        <v>31</v>
      </c>
      <c r="O101" s="419" t="s">
        <v>32</v>
      </c>
      <c r="P101" s="419" t="s">
        <v>33</v>
      </c>
      <c r="Q101" s="419" t="s">
        <v>34</v>
      </c>
      <c r="R101" s="526">
        <v>6</v>
      </c>
      <c r="S101" s="526">
        <v>6</v>
      </c>
      <c r="T101" s="532">
        <f t="shared" si="4"/>
        <v>1</v>
      </c>
      <c r="U101" s="532">
        <f t="shared" si="5"/>
        <v>1</v>
      </c>
      <c r="V101" s="525" t="str">
        <f>IF(U101&gt;=95%,$Q$12,IF(U101&gt;=70%,$P$12,IF(U101&gt;=50%,$O$12,IF(U101&lt;50%,$N$12,"ojo"))))</f>
        <v>SATISFACTORIO</v>
      </c>
      <c r="W101" s="529" t="s">
        <v>775</v>
      </c>
      <c r="X101" s="526" t="s">
        <v>934</v>
      </c>
      <c r="Y101" s="527"/>
      <c r="Z101" s="517"/>
      <c r="AA101" s="517"/>
      <c r="AB101" s="517"/>
      <c r="AC101" s="517"/>
      <c r="AD101" s="517"/>
      <c r="AE101" s="517"/>
      <c r="AF101" s="517"/>
      <c r="AG101" s="517"/>
      <c r="AH101" s="517"/>
      <c r="AI101" s="517"/>
      <c r="AJ101" s="517"/>
      <c r="AK101" s="517"/>
      <c r="AL101" s="517"/>
      <c r="AM101" s="1"/>
      <c r="AN101" s="1"/>
      <c r="AO101" s="1"/>
      <c r="AP101" s="1"/>
      <c r="AQ101" s="1"/>
      <c r="AR101" s="1"/>
      <c r="AS101" s="334"/>
    </row>
    <row r="102" spans="1:45" s="76" customFormat="1" ht="395.25" customHeight="1" thickBot="1" thickTop="1">
      <c r="A102" s="507"/>
      <c r="B102" s="506"/>
      <c r="C102" s="506"/>
      <c r="D102" s="432"/>
      <c r="E102" s="432"/>
      <c r="F102" s="419"/>
      <c r="G102" s="431"/>
      <c r="H102" s="456"/>
      <c r="I102" s="449"/>
      <c r="J102" s="419"/>
      <c r="K102" s="419"/>
      <c r="L102" s="419"/>
      <c r="M102" s="432"/>
      <c r="N102" s="419"/>
      <c r="O102" s="419"/>
      <c r="P102" s="419"/>
      <c r="Q102" s="419"/>
      <c r="R102" s="526"/>
      <c r="S102" s="526"/>
      <c r="T102" s="532"/>
      <c r="U102" s="532"/>
      <c r="V102" s="525"/>
      <c r="W102" s="529"/>
      <c r="X102" s="526"/>
      <c r="Y102" s="260"/>
      <c r="Z102" s="213"/>
      <c r="AA102" s="214"/>
      <c r="AB102" s="214"/>
      <c r="AC102" s="215"/>
      <c r="AD102" s="216"/>
      <c r="AE102" s="216"/>
      <c r="AF102" s="213"/>
      <c r="AG102" s="213"/>
      <c r="AH102" s="214"/>
      <c r="AI102" s="214"/>
      <c r="AJ102" s="215"/>
      <c r="AK102" s="216"/>
      <c r="AL102" s="216"/>
      <c r="AM102" s="1"/>
      <c r="AN102" s="1"/>
      <c r="AO102" s="1"/>
      <c r="AP102" s="1"/>
      <c r="AQ102" s="1"/>
      <c r="AR102" s="1"/>
      <c r="AS102" s="334"/>
    </row>
    <row r="103" spans="1:45" s="76" customFormat="1" ht="395.25" customHeight="1" thickBot="1" thickTop="1">
      <c r="A103" s="507"/>
      <c r="B103" s="506"/>
      <c r="C103" s="139"/>
      <c r="D103" s="432"/>
      <c r="E103" s="146" t="s">
        <v>359</v>
      </c>
      <c r="F103" s="138" t="s">
        <v>372</v>
      </c>
      <c r="G103" s="431"/>
      <c r="H103" s="142" t="s">
        <v>380</v>
      </c>
      <c r="I103" s="148" t="s">
        <v>381</v>
      </c>
      <c r="J103" s="138" t="s">
        <v>382</v>
      </c>
      <c r="K103" s="138" t="s">
        <v>139</v>
      </c>
      <c r="L103" s="138" t="s">
        <v>140</v>
      </c>
      <c r="M103" s="146">
        <v>1</v>
      </c>
      <c r="N103" s="138" t="s">
        <v>31</v>
      </c>
      <c r="O103" s="138" t="s">
        <v>32</v>
      </c>
      <c r="P103" s="138" t="s">
        <v>33</v>
      </c>
      <c r="Q103" s="138" t="s">
        <v>34</v>
      </c>
      <c r="R103" s="337">
        <v>2</v>
      </c>
      <c r="S103" s="337">
        <v>2</v>
      </c>
      <c r="T103" s="341">
        <f t="shared" si="4"/>
        <v>1</v>
      </c>
      <c r="U103" s="341">
        <f t="shared" si="5"/>
        <v>1</v>
      </c>
      <c r="V103" s="243" t="str">
        <f>IF(U103&gt;=95%,$Q$12,IF(U103&gt;=70%,$P$12,IF(U103&gt;=50%,$O$12,IF(U103&lt;50%,$N$12,"ojo"))))</f>
        <v>SATISFACTORIO</v>
      </c>
      <c r="W103" s="370" t="s">
        <v>776</v>
      </c>
      <c r="X103" s="288" t="s">
        <v>935</v>
      </c>
      <c r="Y103" s="260"/>
      <c r="Z103" s="213"/>
      <c r="AA103" s="214"/>
      <c r="AB103" s="214"/>
      <c r="AC103" s="215"/>
      <c r="AD103" s="216"/>
      <c r="AE103" s="216"/>
      <c r="AF103" s="213"/>
      <c r="AG103" s="213"/>
      <c r="AH103" s="214"/>
      <c r="AI103" s="214"/>
      <c r="AJ103" s="215"/>
      <c r="AK103" s="216"/>
      <c r="AL103" s="216"/>
      <c r="AM103" s="1"/>
      <c r="AN103" s="1"/>
      <c r="AO103" s="1"/>
      <c r="AP103" s="1"/>
      <c r="AQ103" s="1"/>
      <c r="AR103" s="1"/>
      <c r="AS103" s="334"/>
    </row>
    <row r="104" spans="1:45" s="76" customFormat="1" ht="395.25" customHeight="1" thickTop="1">
      <c r="A104" s="507"/>
      <c r="B104" s="428">
        <v>3</v>
      </c>
      <c r="C104" s="145"/>
      <c r="D104" s="432"/>
      <c r="E104" s="146" t="s">
        <v>359</v>
      </c>
      <c r="F104" s="138" t="s">
        <v>383</v>
      </c>
      <c r="G104" s="431" t="s">
        <v>141</v>
      </c>
      <c r="H104" s="142" t="s">
        <v>384</v>
      </c>
      <c r="I104" s="148" t="s">
        <v>385</v>
      </c>
      <c r="J104" s="419" t="s">
        <v>386</v>
      </c>
      <c r="K104" s="138" t="s">
        <v>562</v>
      </c>
      <c r="L104" s="138" t="s">
        <v>563</v>
      </c>
      <c r="M104" s="146">
        <v>1</v>
      </c>
      <c r="N104" s="138" t="s">
        <v>31</v>
      </c>
      <c r="O104" s="138" t="s">
        <v>32</v>
      </c>
      <c r="P104" s="138" t="s">
        <v>33</v>
      </c>
      <c r="Q104" s="138" t="s">
        <v>34</v>
      </c>
      <c r="R104" s="342">
        <v>36</v>
      </c>
      <c r="S104" s="342">
        <v>36</v>
      </c>
      <c r="T104" s="341">
        <f t="shared" si="4"/>
        <v>1</v>
      </c>
      <c r="U104" s="341">
        <f t="shared" si="5"/>
        <v>1</v>
      </c>
      <c r="V104" s="243" t="str">
        <f>IF(U104&gt;=95%,$Q$12,IF(U104&gt;=70%,$P$12,IF(U104&gt;=50%,$O$12,IF(U104&lt;50%,$N$12,"ojo"))))</f>
        <v>SATISFACTORIO</v>
      </c>
      <c r="W104" s="370" t="s">
        <v>777</v>
      </c>
      <c r="X104" s="242" t="s">
        <v>937</v>
      </c>
      <c r="Y104" s="527"/>
      <c r="Z104" s="517"/>
      <c r="AA104" s="517"/>
      <c r="AB104" s="517"/>
      <c r="AC104" s="517"/>
      <c r="AD104" s="517"/>
      <c r="AE104" s="517"/>
      <c r="AF104" s="517"/>
      <c r="AG104" s="517"/>
      <c r="AH104" s="517"/>
      <c r="AI104" s="517"/>
      <c r="AJ104" s="517"/>
      <c r="AK104" s="517"/>
      <c r="AL104" s="517"/>
      <c r="AM104" s="1"/>
      <c r="AN104" s="1"/>
      <c r="AO104" s="1"/>
      <c r="AP104" s="1"/>
      <c r="AQ104" s="1"/>
      <c r="AR104" s="1"/>
      <c r="AS104" s="334"/>
    </row>
    <row r="105" spans="1:45" s="76" customFormat="1" ht="170.25" customHeight="1" thickBot="1">
      <c r="A105" s="507"/>
      <c r="B105" s="428"/>
      <c r="C105" s="428" t="s">
        <v>484</v>
      </c>
      <c r="D105" s="432"/>
      <c r="E105" s="432" t="s">
        <v>359</v>
      </c>
      <c r="F105" s="419" t="s">
        <v>383</v>
      </c>
      <c r="G105" s="431"/>
      <c r="H105" s="430" t="s">
        <v>114</v>
      </c>
      <c r="I105" s="456" t="s">
        <v>387</v>
      </c>
      <c r="J105" s="419"/>
      <c r="K105" s="419" t="s">
        <v>564</v>
      </c>
      <c r="L105" s="419" t="s">
        <v>565</v>
      </c>
      <c r="M105" s="432">
        <v>1</v>
      </c>
      <c r="N105" s="419" t="s">
        <v>31</v>
      </c>
      <c r="O105" s="419" t="s">
        <v>32</v>
      </c>
      <c r="P105" s="419" t="s">
        <v>33</v>
      </c>
      <c r="Q105" s="419" t="s">
        <v>34</v>
      </c>
      <c r="R105" s="526" t="s">
        <v>114</v>
      </c>
      <c r="S105" s="526" t="s">
        <v>114</v>
      </c>
      <c r="T105" s="526" t="s">
        <v>114</v>
      </c>
      <c r="U105" s="526" t="s">
        <v>114</v>
      </c>
      <c r="V105" s="526" t="s">
        <v>114</v>
      </c>
      <c r="W105" s="530" t="s">
        <v>114</v>
      </c>
      <c r="X105" s="530" t="s">
        <v>114</v>
      </c>
      <c r="Y105" s="527"/>
      <c r="Z105" s="517"/>
      <c r="AA105" s="517"/>
      <c r="AB105" s="517"/>
      <c r="AC105" s="517"/>
      <c r="AD105" s="517"/>
      <c r="AE105" s="517"/>
      <c r="AF105" s="517"/>
      <c r="AG105" s="517"/>
      <c r="AH105" s="517"/>
      <c r="AI105" s="517"/>
      <c r="AJ105" s="517"/>
      <c r="AK105" s="517"/>
      <c r="AL105" s="517"/>
      <c r="AM105" s="1"/>
      <c r="AN105" s="1"/>
      <c r="AO105" s="1"/>
      <c r="AP105" s="1"/>
      <c r="AQ105" s="1"/>
      <c r="AR105" s="1"/>
      <c r="AS105" s="334"/>
    </row>
    <row r="106" spans="1:45" s="76" customFormat="1" ht="262.5" customHeight="1" thickBot="1" thickTop="1">
      <c r="A106" s="507"/>
      <c r="B106" s="428"/>
      <c r="C106" s="428"/>
      <c r="D106" s="432"/>
      <c r="E106" s="432"/>
      <c r="F106" s="419"/>
      <c r="G106" s="431"/>
      <c r="H106" s="430"/>
      <c r="I106" s="456"/>
      <c r="J106" s="419"/>
      <c r="K106" s="419"/>
      <c r="L106" s="419"/>
      <c r="M106" s="432"/>
      <c r="N106" s="419"/>
      <c r="O106" s="419"/>
      <c r="P106" s="419"/>
      <c r="Q106" s="419"/>
      <c r="R106" s="526"/>
      <c r="S106" s="526"/>
      <c r="T106" s="526"/>
      <c r="U106" s="526"/>
      <c r="V106" s="526"/>
      <c r="W106" s="530"/>
      <c r="X106" s="530"/>
      <c r="Y106" s="260"/>
      <c r="Z106" s="213"/>
      <c r="AA106" s="214"/>
      <c r="AB106" s="214"/>
      <c r="AC106" s="215"/>
      <c r="AD106" s="216"/>
      <c r="AE106" s="216"/>
      <c r="AF106" s="213"/>
      <c r="AG106" s="213"/>
      <c r="AH106" s="214"/>
      <c r="AI106" s="214"/>
      <c r="AJ106" s="215"/>
      <c r="AK106" s="216"/>
      <c r="AL106" s="216"/>
      <c r="AM106" s="1"/>
      <c r="AN106" s="1"/>
      <c r="AO106" s="1"/>
      <c r="AP106" s="1"/>
      <c r="AQ106" s="1"/>
      <c r="AR106" s="1"/>
      <c r="AS106" s="334"/>
    </row>
    <row r="107" spans="1:45" s="76" customFormat="1" ht="150.75" customHeight="1" thickTop="1">
      <c r="A107" s="507"/>
      <c r="B107" s="428">
        <v>5</v>
      </c>
      <c r="C107" s="145" t="s">
        <v>485</v>
      </c>
      <c r="D107" s="432"/>
      <c r="E107" s="146" t="s">
        <v>359</v>
      </c>
      <c r="F107" s="138" t="s">
        <v>372</v>
      </c>
      <c r="G107" s="443" t="s">
        <v>142</v>
      </c>
      <c r="H107" s="430" t="s">
        <v>566</v>
      </c>
      <c r="I107" s="449" t="s">
        <v>567</v>
      </c>
      <c r="J107" s="419" t="s">
        <v>388</v>
      </c>
      <c r="K107" s="419" t="s">
        <v>568</v>
      </c>
      <c r="L107" s="419" t="s">
        <v>143</v>
      </c>
      <c r="M107" s="432">
        <v>1</v>
      </c>
      <c r="N107" s="419" t="s">
        <v>31</v>
      </c>
      <c r="O107" s="419" t="s">
        <v>32</v>
      </c>
      <c r="P107" s="419" t="s">
        <v>33</v>
      </c>
      <c r="Q107" s="419" t="s">
        <v>34</v>
      </c>
      <c r="R107" s="526">
        <v>3</v>
      </c>
      <c r="S107" s="526">
        <v>3</v>
      </c>
      <c r="T107" s="532">
        <f t="shared" si="4"/>
        <v>1</v>
      </c>
      <c r="U107" s="532">
        <f t="shared" si="5"/>
        <v>1</v>
      </c>
      <c r="V107" s="525" t="str">
        <f>IF(U107&gt;=95%,$Q$12,IF(U107&gt;=70%,$P$12,IF(U107&gt;=50%,$O$12,IF(U107&lt;50%,$N$12,"ojo"))))</f>
        <v>SATISFACTORIO</v>
      </c>
      <c r="W107" s="531" t="s">
        <v>778</v>
      </c>
      <c r="X107" s="526" t="s">
        <v>936</v>
      </c>
      <c r="Y107" s="527"/>
      <c r="Z107" s="517"/>
      <c r="AA107" s="517"/>
      <c r="AB107" s="517"/>
      <c r="AC107" s="517"/>
      <c r="AD107" s="517"/>
      <c r="AE107" s="517"/>
      <c r="AF107" s="517"/>
      <c r="AG107" s="517"/>
      <c r="AH107" s="517"/>
      <c r="AI107" s="517"/>
      <c r="AJ107" s="517"/>
      <c r="AK107" s="517"/>
      <c r="AL107" s="517"/>
      <c r="AM107" s="1"/>
      <c r="AN107" s="1"/>
      <c r="AO107" s="1"/>
      <c r="AP107" s="1"/>
      <c r="AQ107" s="1"/>
      <c r="AR107" s="1"/>
      <c r="AS107" s="334"/>
    </row>
    <row r="108" spans="1:45" s="76" customFormat="1" ht="226.5" customHeight="1">
      <c r="A108" s="507"/>
      <c r="B108" s="428"/>
      <c r="C108" s="145"/>
      <c r="D108" s="432"/>
      <c r="E108" s="146" t="s">
        <v>359</v>
      </c>
      <c r="F108" s="138" t="s">
        <v>372</v>
      </c>
      <c r="G108" s="443"/>
      <c r="H108" s="495"/>
      <c r="I108" s="496"/>
      <c r="J108" s="419"/>
      <c r="K108" s="419"/>
      <c r="L108" s="419"/>
      <c r="M108" s="432"/>
      <c r="N108" s="419"/>
      <c r="O108" s="419"/>
      <c r="P108" s="419"/>
      <c r="Q108" s="419"/>
      <c r="R108" s="526"/>
      <c r="S108" s="526"/>
      <c r="T108" s="532"/>
      <c r="U108" s="532"/>
      <c r="V108" s="525"/>
      <c r="W108" s="531"/>
      <c r="X108" s="526"/>
      <c r="Y108" s="527"/>
      <c r="Z108" s="517"/>
      <c r="AA108" s="517"/>
      <c r="AB108" s="517"/>
      <c r="AC108" s="517"/>
      <c r="AD108" s="517"/>
      <c r="AE108" s="517"/>
      <c r="AF108" s="517"/>
      <c r="AG108" s="517"/>
      <c r="AH108" s="517"/>
      <c r="AI108" s="517"/>
      <c r="AJ108" s="517"/>
      <c r="AK108" s="517"/>
      <c r="AL108" s="517"/>
      <c r="AM108" s="1"/>
      <c r="AN108" s="1"/>
      <c r="AO108" s="1"/>
      <c r="AP108" s="1"/>
      <c r="AQ108" s="1"/>
      <c r="AR108" s="1"/>
      <c r="AS108" s="334"/>
    </row>
    <row r="109" spans="1:45" s="76" customFormat="1" ht="99.75" customHeight="1">
      <c r="A109" s="507"/>
      <c r="B109" s="428">
        <v>6</v>
      </c>
      <c r="C109" s="145" t="s">
        <v>486</v>
      </c>
      <c r="D109" s="432"/>
      <c r="E109" s="432" t="s">
        <v>359</v>
      </c>
      <c r="F109" s="419" t="s">
        <v>372</v>
      </c>
      <c r="G109" s="455" t="s">
        <v>144</v>
      </c>
      <c r="H109" s="430" t="s">
        <v>389</v>
      </c>
      <c r="I109" s="454" t="s">
        <v>390</v>
      </c>
      <c r="J109" s="453" t="s">
        <v>391</v>
      </c>
      <c r="K109" s="453" t="s">
        <v>145</v>
      </c>
      <c r="L109" s="453" t="s">
        <v>143</v>
      </c>
      <c r="M109" s="546">
        <v>1</v>
      </c>
      <c r="N109" s="544" t="s">
        <v>31</v>
      </c>
      <c r="O109" s="544" t="s">
        <v>32</v>
      </c>
      <c r="P109" s="544" t="s">
        <v>33</v>
      </c>
      <c r="Q109" s="544" t="s">
        <v>34</v>
      </c>
      <c r="R109" s="522">
        <v>2</v>
      </c>
      <c r="S109" s="522">
        <v>2</v>
      </c>
      <c r="T109" s="534">
        <f>+R109/S109</f>
        <v>1</v>
      </c>
      <c r="U109" s="534">
        <f>+T109/M109</f>
        <v>1</v>
      </c>
      <c r="V109" s="519" t="str">
        <f>IF(U109&gt;=95%,$Q$12,IF(U109&gt;=70%,$P$12,IF(U109&gt;=50%,$O$12,IF(U109&lt;50%,$N$12,"ojo"))))</f>
        <v>SATISFACTORIO</v>
      </c>
      <c r="W109" s="539" t="s">
        <v>779</v>
      </c>
      <c r="X109" s="522" t="s">
        <v>947</v>
      </c>
      <c r="Y109" s="527"/>
      <c r="Z109" s="517"/>
      <c r="AA109" s="517"/>
      <c r="AB109" s="517"/>
      <c r="AC109" s="517"/>
      <c r="AD109" s="517"/>
      <c r="AE109" s="517"/>
      <c r="AF109" s="517"/>
      <c r="AG109" s="517"/>
      <c r="AH109" s="517"/>
      <c r="AI109" s="517"/>
      <c r="AJ109" s="517"/>
      <c r="AK109" s="517"/>
      <c r="AL109" s="517"/>
      <c r="AM109" s="1"/>
      <c r="AN109" s="1"/>
      <c r="AO109" s="1"/>
      <c r="AP109" s="1"/>
      <c r="AQ109" s="1"/>
      <c r="AR109" s="1"/>
      <c r="AS109" s="334"/>
    </row>
    <row r="110" spans="1:45" s="76" customFormat="1" ht="123" customHeight="1">
      <c r="A110" s="507"/>
      <c r="B110" s="428"/>
      <c r="C110" s="428"/>
      <c r="D110" s="432"/>
      <c r="E110" s="432"/>
      <c r="F110" s="419"/>
      <c r="G110" s="455"/>
      <c r="H110" s="430"/>
      <c r="I110" s="449"/>
      <c r="J110" s="419"/>
      <c r="K110" s="419"/>
      <c r="L110" s="419"/>
      <c r="M110" s="547"/>
      <c r="N110" s="545"/>
      <c r="O110" s="545"/>
      <c r="P110" s="545"/>
      <c r="Q110" s="545"/>
      <c r="R110" s="523"/>
      <c r="S110" s="523"/>
      <c r="T110" s="535"/>
      <c r="U110" s="535"/>
      <c r="V110" s="520"/>
      <c r="W110" s="540"/>
      <c r="X110" s="523"/>
      <c r="Y110" s="527"/>
      <c r="Z110" s="517"/>
      <c r="AA110" s="517"/>
      <c r="AB110" s="517"/>
      <c r="AC110" s="517"/>
      <c r="AD110" s="517"/>
      <c r="AE110" s="517"/>
      <c r="AF110" s="517"/>
      <c r="AG110" s="517"/>
      <c r="AH110" s="517"/>
      <c r="AI110" s="517"/>
      <c r="AJ110" s="517"/>
      <c r="AK110" s="517"/>
      <c r="AL110" s="517"/>
      <c r="AM110" s="1"/>
      <c r="AN110" s="1"/>
      <c r="AO110" s="1"/>
      <c r="AP110" s="1"/>
      <c r="AQ110" s="1"/>
      <c r="AR110" s="1"/>
      <c r="AS110" s="334"/>
    </row>
    <row r="111" spans="1:45" s="76" customFormat="1" ht="165.75" customHeight="1">
      <c r="A111" s="507"/>
      <c r="B111" s="428"/>
      <c r="C111" s="428"/>
      <c r="D111" s="432"/>
      <c r="E111" s="432"/>
      <c r="F111" s="419"/>
      <c r="G111" s="455"/>
      <c r="H111" s="430"/>
      <c r="I111" s="449"/>
      <c r="J111" s="419"/>
      <c r="K111" s="419"/>
      <c r="L111" s="419"/>
      <c r="M111" s="547"/>
      <c r="N111" s="545"/>
      <c r="O111" s="545"/>
      <c r="P111" s="545"/>
      <c r="Q111" s="545"/>
      <c r="R111" s="523"/>
      <c r="S111" s="523"/>
      <c r="T111" s="535"/>
      <c r="U111" s="535"/>
      <c r="V111" s="520"/>
      <c r="W111" s="540"/>
      <c r="X111" s="523"/>
      <c r="Y111" s="527"/>
      <c r="Z111" s="517"/>
      <c r="AA111" s="517"/>
      <c r="AB111" s="517"/>
      <c r="AC111" s="517"/>
      <c r="AD111" s="517"/>
      <c r="AE111" s="517"/>
      <c r="AF111" s="517"/>
      <c r="AG111" s="517"/>
      <c r="AH111" s="517"/>
      <c r="AI111" s="517"/>
      <c r="AJ111" s="517"/>
      <c r="AK111" s="517"/>
      <c r="AL111" s="517"/>
      <c r="AM111" s="1"/>
      <c r="AN111" s="1"/>
      <c r="AO111" s="1"/>
      <c r="AP111" s="1"/>
      <c r="AQ111" s="1"/>
      <c r="AR111" s="1"/>
      <c r="AS111" s="334"/>
    </row>
    <row r="112" spans="1:45" s="76" customFormat="1" ht="168" customHeight="1">
      <c r="A112" s="507"/>
      <c r="B112" s="428"/>
      <c r="C112" s="428"/>
      <c r="D112" s="432"/>
      <c r="E112" s="432"/>
      <c r="F112" s="419"/>
      <c r="G112" s="455"/>
      <c r="H112" s="430"/>
      <c r="I112" s="449"/>
      <c r="J112" s="419"/>
      <c r="K112" s="419"/>
      <c r="L112" s="419"/>
      <c r="M112" s="548"/>
      <c r="N112" s="453"/>
      <c r="O112" s="453"/>
      <c r="P112" s="453"/>
      <c r="Q112" s="453"/>
      <c r="R112" s="524"/>
      <c r="S112" s="524"/>
      <c r="T112" s="536"/>
      <c r="U112" s="536"/>
      <c r="V112" s="521"/>
      <c r="W112" s="541"/>
      <c r="X112" s="524"/>
      <c r="Y112" s="527"/>
      <c r="Z112" s="517"/>
      <c r="AA112" s="517"/>
      <c r="AB112" s="517"/>
      <c r="AC112" s="517"/>
      <c r="AD112" s="517"/>
      <c r="AE112" s="517"/>
      <c r="AF112" s="517"/>
      <c r="AG112" s="517"/>
      <c r="AH112" s="517"/>
      <c r="AI112" s="517"/>
      <c r="AJ112" s="517"/>
      <c r="AK112" s="517"/>
      <c r="AL112" s="517"/>
      <c r="AM112" s="1"/>
      <c r="AN112" s="1"/>
      <c r="AO112" s="1"/>
      <c r="AP112" s="1"/>
      <c r="AQ112" s="1"/>
      <c r="AR112" s="1"/>
      <c r="AS112" s="334"/>
    </row>
    <row r="113" spans="1:45" s="76" customFormat="1" ht="255.75" customHeight="1">
      <c r="A113" s="507"/>
      <c r="B113" s="428">
        <v>7</v>
      </c>
      <c r="C113" s="428"/>
      <c r="D113" s="432"/>
      <c r="E113" s="432" t="s">
        <v>359</v>
      </c>
      <c r="F113" s="419" t="s">
        <v>372</v>
      </c>
      <c r="G113" s="497" t="s">
        <v>146</v>
      </c>
      <c r="H113" s="430" t="s">
        <v>392</v>
      </c>
      <c r="I113" s="449" t="s">
        <v>569</v>
      </c>
      <c r="J113" s="419" t="s">
        <v>393</v>
      </c>
      <c r="K113" s="451" t="s">
        <v>147</v>
      </c>
      <c r="L113" s="451" t="s">
        <v>148</v>
      </c>
      <c r="M113" s="451">
        <v>1</v>
      </c>
      <c r="N113" s="451" t="s">
        <v>31</v>
      </c>
      <c r="O113" s="451" t="s">
        <v>32</v>
      </c>
      <c r="P113" s="451" t="s">
        <v>33</v>
      </c>
      <c r="Q113" s="451" t="s">
        <v>34</v>
      </c>
      <c r="R113" s="537">
        <v>5</v>
      </c>
      <c r="S113" s="537">
        <v>5</v>
      </c>
      <c r="T113" s="534">
        <f>+R113/S113</f>
        <v>1</v>
      </c>
      <c r="U113" s="534">
        <f>+T113/M113</f>
        <v>1</v>
      </c>
      <c r="V113" s="525" t="str">
        <f>IF(U113&gt;=95%,$Q$12,IF(U113&gt;=70%,$P$12,IF(U113&gt;=50%,$O$12,IF(U113&lt;50%,$N$12,"ojo"))))</f>
        <v>SATISFACTORIO</v>
      </c>
      <c r="W113" s="542" t="s">
        <v>780</v>
      </c>
      <c r="X113" s="534" t="s">
        <v>938</v>
      </c>
      <c r="Y113" s="527"/>
      <c r="Z113" s="517"/>
      <c r="AA113" s="517"/>
      <c r="AB113" s="517"/>
      <c r="AC113" s="517"/>
      <c r="AD113" s="517"/>
      <c r="AE113" s="517"/>
      <c r="AF113" s="517"/>
      <c r="AG113" s="517"/>
      <c r="AH113" s="517"/>
      <c r="AI113" s="517"/>
      <c r="AJ113" s="517"/>
      <c r="AK113" s="517"/>
      <c r="AL113" s="517"/>
      <c r="AM113" s="1"/>
      <c r="AN113" s="1"/>
      <c r="AO113" s="1"/>
      <c r="AP113" s="1"/>
      <c r="AQ113" s="1"/>
      <c r="AR113" s="1"/>
      <c r="AS113" s="334"/>
    </row>
    <row r="114" spans="1:45" s="76" customFormat="1" ht="273" customHeight="1" thickBot="1">
      <c r="A114" s="507"/>
      <c r="B114" s="428"/>
      <c r="C114" s="428"/>
      <c r="D114" s="432"/>
      <c r="E114" s="432"/>
      <c r="F114" s="419"/>
      <c r="G114" s="497"/>
      <c r="H114" s="430"/>
      <c r="I114" s="449"/>
      <c r="J114" s="419"/>
      <c r="K114" s="452"/>
      <c r="L114" s="452"/>
      <c r="M114" s="452"/>
      <c r="N114" s="452"/>
      <c r="O114" s="452"/>
      <c r="P114" s="452"/>
      <c r="Q114" s="452"/>
      <c r="R114" s="538"/>
      <c r="S114" s="538"/>
      <c r="T114" s="536"/>
      <c r="U114" s="536"/>
      <c r="V114" s="525"/>
      <c r="W114" s="543"/>
      <c r="X114" s="536"/>
      <c r="Y114" s="527"/>
      <c r="Z114" s="517"/>
      <c r="AA114" s="517"/>
      <c r="AB114" s="517"/>
      <c r="AC114" s="517"/>
      <c r="AD114" s="517"/>
      <c r="AE114" s="517"/>
      <c r="AF114" s="517"/>
      <c r="AG114" s="517"/>
      <c r="AH114" s="517"/>
      <c r="AI114" s="517"/>
      <c r="AJ114" s="517"/>
      <c r="AK114" s="517"/>
      <c r="AL114" s="517"/>
      <c r="AM114" s="1"/>
      <c r="AN114" s="1"/>
      <c r="AO114" s="1"/>
      <c r="AP114" s="1"/>
      <c r="AQ114" s="1"/>
      <c r="AR114" s="1"/>
      <c r="AS114" s="334"/>
    </row>
    <row r="115" spans="1:45" s="76" customFormat="1" ht="395.25" customHeight="1" thickBot="1" thickTop="1">
      <c r="A115" s="507"/>
      <c r="B115" s="428">
        <v>8</v>
      </c>
      <c r="C115" s="428"/>
      <c r="D115" s="432"/>
      <c r="E115" s="146" t="s">
        <v>359</v>
      </c>
      <c r="F115" s="138" t="s">
        <v>394</v>
      </c>
      <c r="G115" s="443" t="s">
        <v>149</v>
      </c>
      <c r="H115" s="142" t="s">
        <v>150</v>
      </c>
      <c r="I115" s="148" t="s">
        <v>150</v>
      </c>
      <c r="J115" s="419" t="s">
        <v>151</v>
      </c>
      <c r="K115" s="138" t="s">
        <v>152</v>
      </c>
      <c r="L115" s="138" t="s">
        <v>153</v>
      </c>
      <c r="M115" s="305">
        <v>1</v>
      </c>
      <c r="N115" s="306" t="s">
        <v>31</v>
      </c>
      <c r="O115" s="306" t="s">
        <v>32</v>
      </c>
      <c r="P115" s="306" t="s">
        <v>33</v>
      </c>
      <c r="Q115" s="306" t="s">
        <v>34</v>
      </c>
      <c r="R115" s="339">
        <v>8</v>
      </c>
      <c r="S115" s="339">
        <v>8</v>
      </c>
      <c r="T115" s="340">
        <f>+R115/S115</f>
        <v>1</v>
      </c>
      <c r="U115" s="340">
        <f>+T115/M115</f>
        <v>1</v>
      </c>
      <c r="V115" s="308" t="str">
        <f>IF(U115&gt;=95%,$Q$12,IF(U115&gt;=70%,$P$12,IF(U115&gt;=50%,$O$12,IF(U115&lt;50%,$N$12,"ojo"))))</f>
        <v>SATISFACTORIO</v>
      </c>
      <c r="W115" s="389" t="s">
        <v>781</v>
      </c>
      <c r="X115" s="307" t="s">
        <v>939</v>
      </c>
      <c r="Y115" s="260"/>
      <c r="Z115" s="213"/>
      <c r="AA115" s="214"/>
      <c r="AB115" s="214"/>
      <c r="AC115" s="215"/>
      <c r="AD115" s="216"/>
      <c r="AE115" s="216"/>
      <c r="AF115" s="213"/>
      <c r="AG115" s="213"/>
      <c r="AH115" s="214"/>
      <c r="AI115" s="214"/>
      <c r="AJ115" s="215"/>
      <c r="AK115" s="216"/>
      <c r="AL115" s="216"/>
      <c r="AM115" s="1"/>
      <c r="AN115" s="1"/>
      <c r="AO115" s="1"/>
      <c r="AP115" s="1"/>
      <c r="AQ115" s="1"/>
      <c r="AR115" s="1"/>
      <c r="AS115" s="334"/>
    </row>
    <row r="116" spans="1:45" s="76" customFormat="1" ht="395.25" customHeight="1" thickBot="1" thickTop="1">
      <c r="A116" s="507"/>
      <c r="B116" s="428"/>
      <c r="C116" s="428"/>
      <c r="D116" s="432"/>
      <c r="E116" s="146" t="s">
        <v>359</v>
      </c>
      <c r="F116" s="138" t="s">
        <v>394</v>
      </c>
      <c r="G116" s="443"/>
      <c r="H116" s="142" t="s">
        <v>395</v>
      </c>
      <c r="I116" s="148" t="s">
        <v>396</v>
      </c>
      <c r="J116" s="419"/>
      <c r="K116" s="138" t="s">
        <v>154</v>
      </c>
      <c r="L116" s="138" t="s">
        <v>155</v>
      </c>
      <c r="M116" s="146">
        <v>1</v>
      </c>
      <c r="N116" s="138" t="s">
        <v>31</v>
      </c>
      <c r="O116" s="138" t="s">
        <v>32</v>
      </c>
      <c r="P116" s="138" t="s">
        <v>33</v>
      </c>
      <c r="Q116" s="138" t="s">
        <v>34</v>
      </c>
      <c r="R116" s="337">
        <v>1</v>
      </c>
      <c r="S116" s="337">
        <v>1</v>
      </c>
      <c r="T116" s="341">
        <f t="shared" si="4"/>
        <v>1</v>
      </c>
      <c r="U116" s="341">
        <f t="shared" si="5"/>
        <v>1</v>
      </c>
      <c r="V116" s="243" t="str">
        <f>IF(U116&gt;=95%,$Q$12,IF(U116&gt;=70%,$P$12,IF(U116&gt;=50%,$O$12,IF(U116&lt;50%,$N$12,"ojo"))))</f>
        <v>SATISFACTORIO</v>
      </c>
      <c r="W116" s="370" t="s">
        <v>782</v>
      </c>
      <c r="X116" s="288" t="s">
        <v>940</v>
      </c>
      <c r="Y116" s="260"/>
      <c r="Z116" s="213"/>
      <c r="AA116" s="214"/>
      <c r="AB116" s="214"/>
      <c r="AC116" s="215"/>
      <c r="AD116" s="216"/>
      <c r="AE116" s="216"/>
      <c r="AF116" s="213"/>
      <c r="AG116" s="213"/>
      <c r="AH116" s="214"/>
      <c r="AI116" s="214"/>
      <c r="AJ116" s="215"/>
      <c r="AK116" s="216"/>
      <c r="AL116" s="216"/>
      <c r="AM116" s="1"/>
      <c r="AN116" s="1"/>
      <c r="AO116" s="1"/>
      <c r="AP116" s="1"/>
      <c r="AQ116" s="1"/>
      <c r="AR116" s="1"/>
      <c r="AS116" s="334"/>
    </row>
    <row r="117" spans="1:45" s="76" customFormat="1" ht="395.25" customHeight="1" thickBot="1" thickTop="1">
      <c r="A117" s="507"/>
      <c r="B117" s="428"/>
      <c r="C117" s="428"/>
      <c r="D117" s="432"/>
      <c r="E117" s="146" t="s">
        <v>359</v>
      </c>
      <c r="F117" s="138" t="s">
        <v>394</v>
      </c>
      <c r="G117" s="443"/>
      <c r="H117" s="142" t="s">
        <v>253</v>
      </c>
      <c r="I117" s="148" t="s">
        <v>253</v>
      </c>
      <c r="J117" s="419"/>
      <c r="K117" s="138" t="s">
        <v>254</v>
      </c>
      <c r="L117" s="138" t="s">
        <v>255</v>
      </c>
      <c r="M117" s="146">
        <v>1</v>
      </c>
      <c r="N117" s="138" t="s">
        <v>31</v>
      </c>
      <c r="O117" s="138" t="s">
        <v>32</v>
      </c>
      <c r="P117" s="138" t="s">
        <v>33</v>
      </c>
      <c r="Q117" s="138" t="s">
        <v>34</v>
      </c>
      <c r="R117" s="337">
        <v>38</v>
      </c>
      <c r="S117" s="337">
        <v>38</v>
      </c>
      <c r="T117" s="341">
        <f t="shared" si="4"/>
        <v>1</v>
      </c>
      <c r="U117" s="341">
        <f t="shared" si="5"/>
        <v>1</v>
      </c>
      <c r="V117" s="243" t="str">
        <f>IF(U117&gt;=95%,$Q$12,IF(U117&gt;=70%,$P$12,IF(U117&gt;=50%,$O$12,IF(U117&lt;50%,$N$12,"ojo"))))</f>
        <v>SATISFACTORIO</v>
      </c>
      <c r="W117" s="370" t="s">
        <v>833</v>
      </c>
      <c r="X117" s="288" t="s">
        <v>941</v>
      </c>
      <c r="Y117" s="260"/>
      <c r="Z117" s="213"/>
      <c r="AA117" s="214"/>
      <c r="AB117" s="214"/>
      <c r="AC117" s="215"/>
      <c r="AD117" s="216"/>
      <c r="AE117" s="216"/>
      <c r="AF117" s="213"/>
      <c r="AG117" s="213"/>
      <c r="AH117" s="214"/>
      <c r="AI117" s="214"/>
      <c r="AJ117" s="215"/>
      <c r="AK117" s="216"/>
      <c r="AL117" s="216"/>
      <c r="AM117" s="1"/>
      <c r="AN117" s="1"/>
      <c r="AO117" s="1"/>
      <c r="AP117" s="1"/>
      <c r="AQ117" s="1"/>
      <c r="AR117" s="1"/>
      <c r="AS117" s="334"/>
    </row>
    <row r="118" spans="1:45" s="76" customFormat="1" ht="395.25" customHeight="1" thickBot="1" thickTop="1">
      <c r="A118" s="507"/>
      <c r="B118" s="145">
        <v>9</v>
      </c>
      <c r="C118" s="145"/>
      <c r="D118" s="432"/>
      <c r="E118" s="146" t="s">
        <v>359</v>
      </c>
      <c r="F118" s="138" t="s">
        <v>394</v>
      </c>
      <c r="G118" s="147" t="s">
        <v>156</v>
      </c>
      <c r="H118" s="142" t="s">
        <v>942</v>
      </c>
      <c r="I118" s="148" t="s">
        <v>397</v>
      </c>
      <c r="J118" s="138" t="s">
        <v>398</v>
      </c>
      <c r="K118" s="138" t="s">
        <v>157</v>
      </c>
      <c r="L118" s="138" t="s">
        <v>61</v>
      </c>
      <c r="M118" s="146">
        <v>1</v>
      </c>
      <c r="N118" s="138" t="s">
        <v>31</v>
      </c>
      <c r="O118" s="138" t="s">
        <v>32</v>
      </c>
      <c r="P118" s="138" t="s">
        <v>33</v>
      </c>
      <c r="Q118" s="138" t="s">
        <v>34</v>
      </c>
      <c r="R118" s="337">
        <v>3</v>
      </c>
      <c r="S118" s="337">
        <v>3</v>
      </c>
      <c r="T118" s="341">
        <f t="shared" si="4"/>
        <v>1</v>
      </c>
      <c r="U118" s="341">
        <f t="shared" si="5"/>
        <v>1</v>
      </c>
      <c r="V118" s="243" t="str">
        <f>IF(U118&gt;=95%,$Q$12,IF(U118&gt;=70%,$P$12,IF(U118&gt;=50%,$O$12,IF(U118&lt;50%,$N$12,"ojo"))))</f>
        <v>SATISFACTORIO</v>
      </c>
      <c r="W118" s="381" t="s">
        <v>783</v>
      </c>
      <c r="X118" s="288" t="s">
        <v>943</v>
      </c>
      <c r="Y118" s="260"/>
      <c r="Z118" s="213"/>
      <c r="AA118" s="214"/>
      <c r="AB118" s="214"/>
      <c r="AC118" s="215"/>
      <c r="AD118" s="216"/>
      <c r="AE118" s="216"/>
      <c r="AF118" s="213"/>
      <c r="AG118" s="213"/>
      <c r="AH118" s="214"/>
      <c r="AI118" s="214"/>
      <c r="AJ118" s="215"/>
      <c r="AK118" s="216"/>
      <c r="AL118" s="216"/>
      <c r="AM118" s="1"/>
      <c r="AN118" s="1"/>
      <c r="AO118" s="1"/>
      <c r="AP118" s="1"/>
      <c r="AQ118" s="1"/>
      <c r="AR118" s="1"/>
      <c r="AS118" s="334"/>
    </row>
    <row r="119" spans="1:45" s="76" customFormat="1" ht="395.25" customHeight="1" thickBot="1" thickTop="1">
      <c r="A119" s="507"/>
      <c r="B119" s="145">
        <v>10</v>
      </c>
      <c r="C119" s="145"/>
      <c r="D119" s="432"/>
      <c r="E119" s="146" t="s">
        <v>354</v>
      </c>
      <c r="F119" s="138" t="s">
        <v>355</v>
      </c>
      <c r="G119" s="147" t="s">
        <v>45</v>
      </c>
      <c r="H119" s="142" t="s">
        <v>46</v>
      </c>
      <c r="I119" s="148" t="s">
        <v>46</v>
      </c>
      <c r="J119" s="138" t="s">
        <v>129</v>
      </c>
      <c r="K119" s="138" t="s">
        <v>48</v>
      </c>
      <c r="L119" s="138" t="s">
        <v>88</v>
      </c>
      <c r="M119" s="146">
        <v>1</v>
      </c>
      <c r="N119" s="138" t="s">
        <v>31</v>
      </c>
      <c r="O119" s="138" t="s">
        <v>32</v>
      </c>
      <c r="P119" s="138" t="s">
        <v>33</v>
      </c>
      <c r="Q119" s="138" t="s">
        <v>34</v>
      </c>
      <c r="R119" s="337">
        <v>0</v>
      </c>
      <c r="S119" s="337">
        <v>6</v>
      </c>
      <c r="T119" s="400">
        <v>0</v>
      </c>
      <c r="U119" s="400">
        <v>0</v>
      </c>
      <c r="V119" s="397" t="s">
        <v>12</v>
      </c>
      <c r="W119" s="370" t="s">
        <v>784</v>
      </c>
      <c r="X119" s="399" t="s">
        <v>948</v>
      </c>
      <c r="Y119" s="260"/>
      <c r="Z119" s="213"/>
      <c r="AA119" s="214"/>
      <c r="AB119" s="214"/>
      <c r="AC119" s="215"/>
      <c r="AD119" s="216"/>
      <c r="AE119" s="216"/>
      <c r="AF119" s="213"/>
      <c r="AG119" s="213"/>
      <c r="AH119" s="214"/>
      <c r="AI119" s="214"/>
      <c r="AJ119" s="215"/>
      <c r="AK119" s="216"/>
      <c r="AL119" s="216"/>
      <c r="AM119" s="1"/>
      <c r="AN119" s="1"/>
      <c r="AO119" s="1"/>
      <c r="AP119" s="1"/>
      <c r="AQ119" s="1"/>
      <c r="AR119" s="1"/>
      <c r="AS119" s="334"/>
    </row>
    <row r="120" spans="1:45" s="76" customFormat="1" ht="395.25" customHeight="1" thickBot="1" thickTop="1">
      <c r="A120" s="507"/>
      <c r="B120" s="145">
        <v>11</v>
      </c>
      <c r="C120" s="145"/>
      <c r="D120" s="432"/>
      <c r="E120" s="146" t="s">
        <v>354</v>
      </c>
      <c r="F120" s="138" t="s">
        <v>355</v>
      </c>
      <c r="G120" s="147" t="s">
        <v>423</v>
      </c>
      <c r="H120" s="142" t="s">
        <v>533</v>
      </c>
      <c r="I120" s="148" t="s">
        <v>534</v>
      </c>
      <c r="J120" s="38" t="s">
        <v>129</v>
      </c>
      <c r="K120" s="38" t="s">
        <v>29</v>
      </c>
      <c r="L120" s="38" t="s">
        <v>30</v>
      </c>
      <c r="M120" s="39">
        <v>1</v>
      </c>
      <c r="N120" s="138" t="s">
        <v>31</v>
      </c>
      <c r="O120" s="138" t="s">
        <v>32</v>
      </c>
      <c r="P120" s="138" t="s">
        <v>33</v>
      </c>
      <c r="Q120" s="138" t="s">
        <v>34</v>
      </c>
      <c r="R120" s="337">
        <v>5.8</v>
      </c>
      <c r="S120" s="337">
        <v>9</v>
      </c>
      <c r="T120" s="341">
        <f t="shared" si="4"/>
        <v>0.6444444444444444</v>
      </c>
      <c r="U120" s="341">
        <f t="shared" si="5"/>
        <v>0.6444444444444444</v>
      </c>
      <c r="V120" s="243" t="str">
        <f>IF(U120&gt;=95%,$Q$12,IF(U120&gt;=70%,$P$12,IF(U120&gt;=50%,$O$12,IF(U120&lt;50%,$N$12,"ojo"))))</f>
        <v>MINIMO</v>
      </c>
      <c r="W120" s="381" t="s">
        <v>785</v>
      </c>
      <c r="X120" s="288" t="s">
        <v>944</v>
      </c>
      <c r="Y120" s="260"/>
      <c r="Z120" s="213"/>
      <c r="AA120" s="214"/>
      <c r="AB120" s="214"/>
      <c r="AC120" s="215"/>
      <c r="AD120" s="216"/>
      <c r="AE120" s="216"/>
      <c r="AF120" s="213"/>
      <c r="AG120" s="213"/>
      <c r="AH120" s="214"/>
      <c r="AI120" s="214"/>
      <c r="AJ120" s="215"/>
      <c r="AK120" s="216"/>
      <c r="AL120" s="216"/>
      <c r="AM120" s="1"/>
      <c r="AN120" s="1"/>
      <c r="AO120" s="1"/>
      <c r="AP120" s="1"/>
      <c r="AQ120" s="1"/>
      <c r="AR120" s="1"/>
      <c r="AS120" s="334"/>
    </row>
    <row r="121" spans="1:45" s="76" customFormat="1" ht="395.25" customHeight="1" thickBot="1" thickTop="1">
      <c r="A121" s="507"/>
      <c r="B121" s="145">
        <v>12</v>
      </c>
      <c r="C121" s="145"/>
      <c r="D121" s="146"/>
      <c r="E121" s="138" t="s">
        <v>452</v>
      </c>
      <c r="F121" s="138" t="s">
        <v>453</v>
      </c>
      <c r="G121" s="147" t="s">
        <v>481</v>
      </c>
      <c r="H121" s="142" t="s">
        <v>535</v>
      </c>
      <c r="I121" s="148" t="s">
        <v>536</v>
      </c>
      <c r="J121" s="138" t="s">
        <v>232</v>
      </c>
      <c r="K121" s="38" t="s">
        <v>435</v>
      </c>
      <c r="L121" s="38" t="s">
        <v>131</v>
      </c>
      <c r="M121" s="146">
        <v>1</v>
      </c>
      <c r="N121" s="138" t="s">
        <v>31</v>
      </c>
      <c r="O121" s="138" t="s">
        <v>32</v>
      </c>
      <c r="P121" s="138" t="s">
        <v>33</v>
      </c>
      <c r="Q121" s="138" t="s">
        <v>34</v>
      </c>
      <c r="R121" s="337" t="s">
        <v>114</v>
      </c>
      <c r="S121" s="337" t="s">
        <v>114</v>
      </c>
      <c r="T121" s="337" t="s">
        <v>114</v>
      </c>
      <c r="U121" s="337" t="s">
        <v>114</v>
      </c>
      <c r="V121" s="337" t="s">
        <v>114</v>
      </c>
      <c r="W121" s="370" t="s">
        <v>834</v>
      </c>
      <c r="X121" s="408" t="s">
        <v>1000</v>
      </c>
      <c r="Y121" s="260"/>
      <c r="Z121" s="213"/>
      <c r="AA121" s="214"/>
      <c r="AB121" s="214"/>
      <c r="AC121" s="215"/>
      <c r="AD121" s="216"/>
      <c r="AE121" s="216"/>
      <c r="AF121" s="213"/>
      <c r="AG121" s="213"/>
      <c r="AH121" s="214"/>
      <c r="AI121" s="214"/>
      <c r="AJ121" s="215"/>
      <c r="AK121" s="216"/>
      <c r="AL121" s="216"/>
      <c r="AM121" s="1"/>
      <c r="AN121" s="1"/>
      <c r="AO121" s="1"/>
      <c r="AP121" s="1"/>
      <c r="AQ121" s="1"/>
      <c r="AR121" s="1"/>
      <c r="AS121" s="334"/>
    </row>
    <row r="122" spans="1:45" s="76" customFormat="1" ht="395.25" customHeight="1" thickBot="1" thickTop="1">
      <c r="A122" s="507"/>
      <c r="B122" s="145">
        <v>13</v>
      </c>
      <c r="C122" s="145"/>
      <c r="D122" s="432" t="s">
        <v>39</v>
      </c>
      <c r="E122" s="146" t="s">
        <v>354</v>
      </c>
      <c r="F122" s="138" t="s">
        <v>355</v>
      </c>
      <c r="G122" s="147" t="s">
        <v>158</v>
      </c>
      <c r="H122" s="142" t="s">
        <v>239</v>
      </c>
      <c r="I122" s="148" t="s">
        <v>239</v>
      </c>
      <c r="J122" s="138" t="s">
        <v>399</v>
      </c>
      <c r="K122" s="138" t="s">
        <v>164</v>
      </c>
      <c r="L122" s="138" t="s">
        <v>61</v>
      </c>
      <c r="M122" s="39">
        <v>1</v>
      </c>
      <c r="N122" s="138" t="s">
        <v>31</v>
      </c>
      <c r="O122" s="138" t="s">
        <v>32</v>
      </c>
      <c r="P122" s="138" t="s">
        <v>33</v>
      </c>
      <c r="Q122" s="138" t="s">
        <v>34</v>
      </c>
      <c r="R122" s="337">
        <v>1</v>
      </c>
      <c r="S122" s="337">
        <v>0</v>
      </c>
      <c r="T122" s="341">
        <v>0</v>
      </c>
      <c r="U122" s="341">
        <v>0</v>
      </c>
      <c r="V122" s="395" t="str">
        <f>IF(U122&gt;=95%,$Q$12,IF(U122&gt;=70%,$P$12,IF(U122&gt;=50%,$O$12,IF(U122&lt;50%,$N$12,"ojo"))))</f>
        <v>INSATISFACTORIO</v>
      </c>
      <c r="W122" s="370" t="s">
        <v>786</v>
      </c>
      <c r="X122" s="408" t="s">
        <v>996</v>
      </c>
      <c r="Y122" s="260"/>
      <c r="Z122" s="213"/>
      <c r="AA122" s="214"/>
      <c r="AB122" s="214"/>
      <c r="AC122" s="215"/>
      <c r="AD122" s="216"/>
      <c r="AE122" s="216"/>
      <c r="AF122" s="213"/>
      <c r="AG122" s="213"/>
      <c r="AH122" s="214"/>
      <c r="AI122" s="214"/>
      <c r="AJ122" s="215"/>
      <c r="AK122" s="216"/>
      <c r="AL122" s="216"/>
      <c r="AM122" s="1"/>
      <c r="AN122" s="1"/>
      <c r="AO122" s="1"/>
      <c r="AP122" s="1"/>
      <c r="AQ122" s="1"/>
      <c r="AR122" s="1"/>
      <c r="AS122" s="334"/>
    </row>
    <row r="123" spans="1:45" s="76" customFormat="1" ht="395.25" customHeight="1" thickBot="1" thickTop="1">
      <c r="A123" s="507"/>
      <c r="B123" s="145">
        <v>14</v>
      </c>
      <c r="C123" s="145"/>
      <c r="D123" s="432"/>
      <c r="E123" s="146" t="s">
        <v>356</v>
      </c>
      <c r="F123" s="138" t="s">
        <v>362</v>
      </c>
      <c r="G123" s="147" t="s">
        <v>85</v>
      </c>
      <c r="H123" s="142" t="s">
        <v>86</v>
      </c>
      <c r="I123" s="148" t="s">
        <v>86</v>
      </c>
      <c r="J123" s="138" t="s">
        <v>378</v>
      </c>
      <c r="K123" s="138" t="s">
        <v>87</v>
      </c>
      <c r="L123" s="138" t="s">
        <v>113</v>
      </c>
      <c r="M123" s="146">
        <v>1</v>
      </c>
      <c r="N123" s="138" t="s">
        <v>31</v>
      </c>
      <c r="O123" s="138" t="s">
        <v>32</v>
      </c>
      <c r="P123" s="138" t="s">
        <v>33</v>
      </c>
      <c r="Q123" s="138" t="s">
        <v>34</v>
      </c>
      <c r="R123" s="337" t="s">
        <v>114</v>
      </c>
      <c r="S123" s="337" t="s">
        <v>114</v>
      </c>
      <c r="T123" s="337">
        <v>5</v>
      </c>
      <c r="U123" s="337">
        <v>6</v>
      </c>
      <c r="V123" s="401" t="str">
        <f>IF(U123&gt;=95%,$Q$12,IF(U123&gt;=70%,$P$12,IF(U123&gt;=50%,$O$12,IF(U123&lt;50%,$N$12,"ojo"))))</f>
        <v>SATISFACTORIO</v>
      </c>
      <c r="W123" s="370" t="s">
        <v>787</v>
      </c>
      <c r="X123" s="288" t="s">
        <v>955</v>
      </c>
      <c r="Y123" s="260"/>
      <c r="Z123" s="213"/>
      <c r="AA123" s="214"/>
      <c r="AB123" s="214"/>
      <c r="AC123" s="215"/>
      <c r="AD123" s="216"/>
      <c r="AE123" s="216"/>
      <c r="AF123" s="213"/>
      <c r="AG123" s="213"/>
      <c r="AH123" s="214"/>
      <c r="AI123" s="214"/>
      <c r="AJ123" s="215"/>
      <c r="AK123" s="216"/>
      <c r="AL123" s="216"/>
      <c r="AM123" s="1"/>
      <c r="AN123" s="1"/>
      <c r="AO123" s="1"/>
      <c r="AP123" s="1"/>
      <c r="AQ123" s="1"/>
      <c r="AR123" s="1"/>
      <c r="AS123" s="334"/>
    </row>
    <row r="124" spans="1:45" s="76" customFormat="1" ht="395.25" customHeight="1" thickBot="1" thickTop="1">
      <c r="A124" s="507"/>
      <c r="B124" s="145">
        <v>15</v>
      </c>
      <c r="C124" s="145"/>
      <c r="D124" s="419" t="s">
        <v>26</v>
      </c>
      <c r="E124" s="138" t="s">
        <v>359</v>
      </c>
      <c r="F124" s="138" t="s">
        <v>394</v>
      </c>
      <c r="G124" s="431" t="s">
        <v>159</v>
      </c>
      <c r="H124" s="142" t="s">
        <v>50</v>
      </c>
      <c r="I124" s="148" t="s">
        <v>51</v>
      </c>
      <c r="J124" s="138" t="s">
        <v>400</v>
      </c>
      <c r="K124" s="419" t="s">
        <v>52</v>
      </c>
      <c r="L124" s="138" t="s">
        <v>160</v>
      </c>
      <c r="M124" s="39">
        <v>1</v>
      </c>
      <c r="N124" s="138" t="s">
        <v>31</v>
      </c>
      <c r="O124" s="138" t="s">
        <v>32</v>
      </c>
      <c r="P124" s="138" t="s">
        <v>33</v>
      </c>
      <c r="Q124" s="138" t="s">
        <v>34</v>
      </c>
      <c r="R124" s="337">
        <v>3</v>
      </c>
      <c r="S124" s="337">
        <v>3</v>
      </c>
      <c r="T124" s="341">
        <f t="shared" si="4"/>
        <v>1</v>
      </c>
      <c r="U124" s="341">
        <f t="shared" si="5"/>
        <v>1</v>
      </c>
      <c r="V124" s="243" t="str">
        <f>IF(U124&gt;=95%,$Q$12,IF(U124&gt;=70%,$P$12,IF(U124&gt;=50%,$O$12,IF(U124&lt;50%,$N$12,"ojo"))))</f>
        <v>SATISFACTORIO</v>
      </c>
      <c r="W124" s="370" t="s">
        <v>788</v>
      </c>
      <c r="X124" s="398" t="s">
        <v>788</v>
      </c>
      <c r="Y124" s="260"/>
      <c r="Z124" s="213"/>
      <c r="AA124" s="214"/>
      <c r="AB124" s="214"/>
      <c r="AC124" s="215"/>
      <c r="AD124" s="216"/>
      <c r="AE124" s="216"/>
      <c r="AF124" s="213"/>
      <c r="AG124" s="213"/>
      <c r="AH124" s="214"/>
      <c r="AI124" s="214"/>
      <c r="AJ124" s="215"/>
      <c r="AK124" s="216"/>
      <c r="AL124" s="216"/>
      <c r="AM124" s="1"/>
      <c r="AN124" s="1"/>
      <c r="AO124" s="1"/>
      <c r="AP124" s="1"/>
      <c r="AQ124" s="1"/>
      <c r="AR124" s="1"/>
      <c r="AS124" s="334"/>
    </row>
    <row r="125" spans="1:45" s="76" customFormat="1" ht="395.25" customHeight="1" thickBot="1" thickTop="1">
      <c r="A125" s="507"/>
      <c r="B125" s="145">
        <v>16</v>
      </c>
      <c r="C125" s="145"/>
      <c r="D125" s="419"/>
      <c r="E125" s="138" t="s">
        <v>359</v>
      </c>
      <c r="F125" s="138" t="s">
        <v>394</v>
      </c>
      <c r="G125" s="431"/>
      <c r="H125" s="142" t="s">
        <v>54</v>
      </c>
      <c r="I125" s="148" t="s">
        <v>54</v>
      </c>
      <c r="J125" s="138" t="s">
        <v>400</v>
      </c>
      <c r="K125" s="419"/>
      <c r="L125" s="138" t="s">
        <v>161</v>
      </c>
      <c r="M125" s="39">
        <v>1</v>
      </c>
      <c r="N125" s="138" t="s">
        <v>31</v>
      </c>
      <c r="O125" s="138" t="s">
        <v>32</v>
      </c>
      <c r="P125" s="138" t="s">
        <v>33</v>
      </c>
      <c r="Q125" s="138" t="s">
        <v>34</v>
      </c>
      <c r="R125" s="337">
        <v>3</v>
      </c>
      <c r="S125" s="337">
        <v>3</v>
      </c>
      <c r="T125" s="341">
        <f t="shared" si="4"/>
        <v>1</v>
      </c>
      <c r="U125" s="341">
        <f t="shared" si="5"/>
        <v>1</v>
      </c>
      <c r="V125" s="243" t="str">
        <f>IF(U125&gt;=95%,$Q$12,IF(U125&gt;=70%,$P$12,IF(U125&gt;=50%,$O$12,IF(U125&lt;50%,$N$12,"ojo"))))</f>
        <v>SATISFACTORIO</v>
      </c>
      <c r="W125" s="370" t="s">
        <v>789</v>
      </c>
      <c r="X125" s="398" t="s">
        <v>789</v>
      </c>
      <c r="Y125" s="260"/>
      <c r="Z125" s="213"/>
      <c r="AA125" s="214"/>
      <c r="AB125" s="214"/>
      <c r="AC125" s="215"/>
      <c r="AD125" s="216"/>
      <c r="AE125" s="216"/>
      <c r="AF125" s="213"/>
      <c r="AG125" s="213"/>
      <c r="AH125" s="214"/>
      <c r="AI125" s="214"/>
      <c r="AJ125" s="215"/>
      <c r="AK125" s="216"/>
      <c r="AL125" s="216"/>
      <c r="AM125" s="1"/>
      <c r="AN125" s="1"/>
      <c r="AO125" s="1"/>
      <c r="AP125" s="1"/>
      <c r="AQ125" s="1"/>
      <c r="AR125" s="1"/>
      <c r="AS125" s="334"/>
    </row>
    <row r="126" spans="1:45" s="76" customFormat="1" ht="395.25" customHeight="1" thickBot="1" thickTop="1">
      <c r="A126" s="507"/>
      <c r="B126" s="145">
        <v>17</v>
      </c>
      <c r="C126" s="145"/>
      <c r="D126" s="419"/>
      <c r="E126" s="138" t="s">
        <v>359</v>
      </c>
      <c r="F126" s="138" t="s">
        <v>394</v>
      </c>
      <c r="G126" s="431"/>
      <c r="H126" s="142" t="s">
        <v>162</v>
      </c>
      <c r="I126" s="148" t="s">
        <v>162</v>
      </c>
      <c r="J126" s="138" t="s">
        <v>400</v>
      </c>
      <c r="K126" s="419"/>
      <c r="L126" s="138" t="s">
        <v>163</v>
      </c>
      <c r="M126" s="39">
        <v>1</v>
      </c>
      <c r="N126" s="138" t="s">
        <v>31</v>
      </c>
      <c r="O126" s="138" t="s">
        <v>32</v>
      </c>
      <c r="P126" s="138" t="s">
        <v>33</v>
      </c>
      <c r="Q126" s="138" t="s">
        <v>34</v>
      </c>
      <c r="R126" s="337" t="s">
        <v>114</v>
      </c>
      <c r="S126" s="337" t="s">
        <v>114</v>
      </c>
      <c r="T126" s="337" t="s">
        <v>114</v>
      </c>
      <c r="U126" s="337" t="s">
        <v>114</v>
      </c>
      <c r="V126" s="337" t="s">
        <v>114</v>
      </c>
      <c r="W126" s="369" t="s">
        <v>790</v>
      </c>
      <c r="X126" s="369" t="s">
        <v>790</v>
      </c>
      <c r="Y126" s="261"/>
      <c r="Z126" s="217"/>
      <c r="AA126" s="218"/>
      <c r="AB126" s="218"/>
      <c r="AC126" s="219"/>
      <c r="AD126" s="220"/>
      <c r="AE126" s="220"/>
      <c r="AF126" s="217"/>
      <c r="AG126" s="217"/>
      <c r="AH126" s="218"/>
      <c r="AI126" s="218"/>
      <c r="AJ126" s="219"/>
      <c r="AK126" s="220"/>
      <c r="AL126" s="220"/>
      <c r="AM126" s="1"/>
      <c r="AN126" s="1"/>
      <c r="AO126" s="1"/>
      <c r="AP126" s="1"/>
      <c r="AQ126" s="1"/>
      <c r="AR126" s="1"/>
      <c r="AS126" s="334"/>
    </row>
    <row r="127" spans="1:45" s="76" customFormat="1" ht="395.25" customHeight="1" thickBot="1" thickTop="1">
      <c r="A127" s="510" t="s">
        <v>488</v>
      </c>
      <c r="B127" s="40">
        <v>1</v>
      </c>
      <c r="C127" s="40"/>
      <c r="D127" s="41"/>
      <c r="E127" s="41" t="s">
        <v>356</v>
      </c>
      <c r="F127" s="41" t="s">
        <v>361</v>
      </c>
      <c r="G127" s="125" t="s">
        <v>426</v>
      </c>
      <c r="H127" s="101" t="s">
        <v>690</v>
      </c>
      <c r="I127" s="78"/>
      <c r="J127" s="49" t="s">
        <v>425</v>
      </c>
      <c r="K127" s="41" t="s">
        <v>130</v>
      </c>
      <c r="L127" s="41" t="s">
        <v>131</v>
      </c>
      <c r="M127" s="309">
        <v>1</v>
      </c>
      <c r="N127" s="153" t="s">
        <v>31</v>
      </c>
      <c r="O127" s="153" t="s">
        <v>32</v>
      </c>
      <c r="P127" s="153" t="s">
        <v>33</v>
      </c>
      <c r="Q127" s="153" t="s">
        <v>34</v>
      </c>
      <c r="R127" s="348">
        <v>1</v>
      </c>
      <c r="S127" s="348">
        <v>1</v>
      </c>
      <c r="T127" s="289">
        <f t="shared" si="4"/>
        <v>1</v>
      </c>
      <c r="U127" s="289">
        <f t="shared" si="5"/>
        <v>1</v>
      </c>
      <c r="V127" s="290" t="str">
        <f>IF(U127&gt;=95%,$Q$12,IF(U127&gt;=70%,$P$12,IF(U127&gt;=50%,$O$12,IF(U127&lt;50%,$N$12,"ojo"))))</f>
        <v>SATISFACTORIO</v>
      </c>
      <c r="W127" s="390" t="s">
        <v>835</v>
      </c>
      <c r="X127" s="291" t="s">
        <v>956</v>
      </c>
      <c r="Y127" s="261"/>
      <c r="Z127" s="217"/>
      <c r="AA127" s="218"/>
      <c r="AB127" s="218"/>
      <c r="AC127" s="219"/>
      <c r="AD127" s="220"/>
      <c r="AE127" s="220"/>
      <c r="AF127" s="217"/>
      <c r="AG127" s="217"/>
      <c r="AH127" s="218"/>
      <c r="AI127" s="218"/>
      <c r="AJ127" s="219"/>
      <c r="AK127" s="220"/>
      <c r="AL127" s="220"/>
      <c r="AM127" s="1"/>
      <c r="AN127" s="1"/>
      <c r="AO127" s="1"/>
      <c r="AP127" s="1"/>
      <c r="AQ127" s="1"/>
      <c r="AR127" s="1"/>
      <c r="AS127" s="334"/>
    </row>
    <row r="128" spans="1:45" s="76" customFormat="1" ht="395.25" customHeight="1" thickBot="1" thickTop="1">
      <c r="A128" s="510"/>
      <c r="B128" s="19">
        <v>2</v>
      </c>
      <c r="C128" s="19"/>
      <c r="D128" s="153" t="s">
        <v>166</v>
      </c>
      <c r="E128" s="41"/>
      <c r="F128" s="41"/>
      <c r="G128" s="125" t="s">
        <v>167</v>
      </c>
      <c r="H128" s="101" t="s">
        <v>256</v>
      </c>
      <c r="I128" s="78" t="s">
        <v>257</v>
      </c>
      <c r="J128" s="41" t="s">
        <v>168</v>
      </c>
      <c r="K128" s="41" t="s">
        <v>570</v>
      </c>
      <c r="L128" s="41" t="s">
        <v>571</v>
      </c>
      <c r="M128" s="309" t="s">
        <v>995</v>
      </c>
      <c r="N128" s="153" t="s">
        <v>31</v>
      </c>
      <c r="O128" s="153" t="s">
        <v>32</v>
      </c>
      <c r="P128" s="153" t="s">
        <v>33</v>
      </c>
      <c r="Q128" s="153" t="s">
        <v>34</v>
      </c>
      <c r="R128" s="348">
        <v>1</v>
      </c>
      <c r="S128" s="348">
        <v>1</v>
      </c>
      <c r="T128" s="289">
        <f t="shared" si="4"/>
        <v>1</v>
      </c>
      <c r="U128" s="289">
        <v>1</v>
      </c>
      <c r="V128" s="405" t="s">
        <v>15</v>
      </c>
      <c r="W128" s="366" t="s">
        <v>759</v>
      </c>
      <c r="X128" s="366" t="s">
        <v>759</v>
      </c>
      <c r="Y128" s="261"/>
      <c r="Z128" s="217"/>
      <c r="AA128" s="218"/>
      <c r="AB128" s="218"/>
      <c r="AC128" s="219"/>
      <c r="AD128" s="220"/>
      <c r="AE128" s="220"/>
      <c r="AF128" s="217"/>
      <c r="AG128" s="217"/>
      <c r="AH128" s="218"/>
      <c r="AI128" s="218"/>
      <c r="AJ128" s="219"/>
      <c r="AK128" s="220"/>
      <c r="AL128" s="220"/>
      <c r="AM128" s="1"/>
      <c r="AN128" s="1"/>
      <c r="AO128" s="1"/>
      <c r="AP128" s="1"/>
      <c r="AQ128" s="1"/>
      <c r="AR128" s="1"/>
      <c r="AS128" s="334"/>
    </row>
    <row r="129" spans="1:45" s="76" customFormat="1" ht="395.25" customHeight="1" thickBot="1" thickTop="1">
      <c r="A129" s="510"/>
      <c r="B129" s="19">
        <v>3</v>
      </c>
      <c r="C129" s="19"/>
      <c r="D129" s="153" t="s">
        <v>26</v>
      </c>
      <c r="E129" s="153" t="s">
        <v>356</v>
      </c>
      <c r="F129" s="153" t="s">
        <v>362</v>
      </c>
      <c r="G129" s="152" t="s">
        <v>169</v>
      </c>
      <c r="H129" s="101" t="s">
        <v>403</v>
      </c>
      <c r="I129" s="50" t="s">
        <v>572</v>
      </c>
      <c r="J129" s="153" t="s">
        <v>170</v>
      </c>
      <c r="K129" s="153" t="s">
        <v>171</v>
      </c>
      <c r="L129" s="153" t="s">
        <v>172</v>
      </c>
      <c r="M129" s="309">
        <v>1</v>
      </c>
      <c r="N129" s="153" t="s">
        <v>31</v>
      </c>
      <c r="O129" s="153" t="s">
        <v>32</v>
      </c>
      <c r="P129" s="153" t="s">
        <v>33</v>
      </c>
      <c r="Q129" s="153" t="s">
        <v>34</v>
      </c>
      <c r="R129" s="348">
        <v>2</v>
      </c>
      <c r="S129" s="348">
        <v>2</v>
      </c>
      <c r="T129" s="289">
        <f t="shared" si="4"/>
        <v>1</v>
      </c>
      <c r="U129" s="289">
        <f t="shared" si="5"/>
        <v>1</v>
      </c>
      <c r="V129" s="290" t="str">
        <f aca="true" t="shared" si="6" ref="V129:V138">IF(U129&gt;=95%,$Q$12,IF(U129&gt;=70%,$P$12,IF(U129&gt;=50%,$O$12,IF(U129&lt;50%,$N$12,"ojo"))))</f>
        <v>SATISFACTORIO</v>
      </c>
      <c r="W129" s="390" t="s">
        <v>760</v>
      </c>
      <c r="X129" s="291" t="s">
        <v>960</v>
      </c>
      <c r="Y129" s="261"/>
      <c r="Z129" s="217"/>
      <c r="AA129" s="218"/>
      <c r="AB129" s="218"/>
      <c r="AC129" s="219"/>
      <c r="AD129" s="220"/>
      <c r="AE129" s="220"/>
      <c r="AF129" s="217"/>
      <c r="AG129" s="217"/>
      <c r="AH129" s="218"/>
      <c r="AI129" s="218"/>
      <c r="AJ129" s="219"/>
      <c r="AK129" s="220"/>
      <c r="AL129" s="220"/>
      <c r="AM129" s="1"/>
      <c r="AN129" s="1"/>
      <c r="AO129" s="1"/>
      <c r="AP129" s="1"/>
      <c r="AQ129" s="1"/>
      <c r="AR129" s="1"/>
      <c r="AS129" s="334"/>
    </row>
    <row r="130" spans="1:45" s="76" customFormat="1" ht="395.25" customHeight="1" thickBot="1" thickTop="1">
      <c r="A130" s="510"/>
      <c r="B130" s="40">
        <v>4</v>
      </c>
      <c r="C130" s="40"/>
      <c r="D130" s="448" t="s">
        <v>166</v>
      </c>
      <c r="E130" s="153" t="s">
        <v>356</v>
      </c>
      <c r="F130" s="153" t="s">
        <v>362</v>
      </c>
      <c r="G130" s="152" t="s">
        <v>173</v>
      </c>
      <c r="H130" s="101" t="s">
        <v>174</v>
      </c>
      <c r="I130" s="50" t="s">
        <v>174</v>
      </c>
      <c r="J130" s="153" t="s">
        <v>573</v>
      </c>
      <c r="K130" s="153" t="s">
        <v>175</v>
      </c>
      <c r="L130" s="153" t="s">
        <v>176</v>
      </c>
      <c r="M130" s="309">
        <v>1</v>
      </c>
      <c r="N130" s="153" t="s">
        <v>31</v>
      </c>
      <c r="O130" s="153" t="s">
        <v>32</v>
      </c>
      <c r="P130" s="153" t="s">
        <v>33</v>
      </c>
      <c r="Q130" s="153" t="s">
        <v>34</v>
      </c>
      <c r="R130" s="348">
        <v>1</v>
      </c>
      <c r="S130" s="348">
        <v>1</v>
      </c>
      <c r="T130" s="289">
        <f t="shared" si="4"/>
        <v>1</v>
      </c>
      <c r="U130" s="289">
        <f t="shared" si="5"/>
        <v>1</v>
      </c>
      <c r="V130" s="290" t="str">
        <f t="shared" si="6"/>
        <v>SATISFACTORIO</v>
      </c>
      <c r="W130" s="390" t="s">
        <v>761</v>
      </c>
      <c r="X130" s="291" t="s">
        <v>957</v>
      </c>
      <c r="Y130" s="261"/>
      <c r="Z130" s="217"/>
      <c r="AA130" s="218"/>
      <c r="AB130" s="218"/>
      <c r="AC130" s="219"/>
      <c r="AD130" s="220"/>
      <c r="AE130" s="220"/>
      <c r="AF130" s="217"/>
      <c r="AG130" s="217"/>
      <c r="AH130" s="218"/>
      <c r="AI130" s="218"/>
      <c r="AJ130" s="219"/>
      <c r="AK130" s="220"/>
      <c r="AL130" s="220"/>
      <c r="AM130" s="1"/>
      <c r="AN130" s="1"/>
      <c r="AO130" s="1"/>
      <c r="AP130" s="1"/>
      <c r="AQ130" s="1"/>
      <c r="AR130" s="1"/>
      <c r="AS130" s="334"/>
    </row>
    <row r="131" spans="1:45" s="76" customFormat="1" ht="395.25" customHeight="1" thickBot="1" thickTop="1">
      <c r="A131" s="510"/>
      <c r="B131" s="19">
        <v>5</v>
      </c>
      <c r="C131" s="19"/>
      <c r="D131" s="448"/>
      <c r="E131" s="153" t="s">
        <v>356</v>
      </c>
      <c r="F131" s="153" t="s">
        <v>362</v>
      </c>
      <c r="G131" s="152" t="s">
        <v>405</v>
      </c>
      <c r="H131" s="101" t="s">
        <v>200</v>
      </c>
      <c r="I131" s="50" t="s">
        <v>177</v>
      </c>
      <c r="J131" s="153" t="s">
        <v>178</v>
      </c>
      <c r="K131" s="153" t="s">
        <v>179</v>
      </c>
      <c r="L131" s="153" t="s">
        <v>180</v>
      </c>
      <c r="M131" s="309">
        <v>1</v>
      </c>
      <c r="N131" s="153" t="s">
        <v>31</v>
      </c>
      <c r="O131" s="153" t="s">
        <v>32</v>
      </c>
      <c r="P131" s="153" t="s">
        <v>33</v>
      </c>
      <c r="Q131" s="153" t="s">
        <v>34</v>
      </c>
      <c r="R131" s="348">
        <v>2</v>
      </c>
      <c r="S131" s="348">
        <v>2</v>
      </c>
      <c r="T131" s="289">
        <f t="shared" si="4"/>
        <v>1</v>
      </c>
      <c r="U131" s="289">
        <f t="shared" si="5"/>
        <v>1</v>
      </c>
      <c r="V131" s="290" t="str">
        <f t="shared" si="6"/>
        <v>SATISFACTORIO</v>
      </c>
      <c r="W131" s="390" t="s">
        <v>762</v>
      </c>
      <c r="X131" s="291" t="s">
        <v>958</v>
      </c>
      <c r="Y131" s="261"/>
      <c r="Z131" s="217"/>
      <c r="AA131" s="218"/>
      <c r="AB131" s="218"/>
      <c r="AC131" s="219"/>
      <c r="AD131" s="220"/>
      <c r="AE131" s="220"/>
      <c r="AF131" s="217"/>
      <c r="AG131" s="217"/>
      <c r="AH131" s="218"/>
      <c r="AI131" s="218"/>
      <c r="AJ131" s="219"/>
      <c r="AK131" s="220"/>
      <c r="AL131" s="220"/>
      <c r="AM131" s="1"/>
      <c r="AN131" s="1"/>
      <c r="AO131" s="1"/>
      <c r="AP131" s="1"/>
      <c r="AQ131" s="1"/>
      <c r="AR131" s="1"/>
      <c r="AS131" s="334"/>
    </row>
    <row r="132" spans="1:45" s="76" customFormat="1" ht="395.25" customHeight="1" thickBot="1" thickTop="1">
      <c r="A132" s="510"/>
      <c r="B132" s="19">
        <v>6</v>
      </c>
      <c r="C132" s="19"/>
      <c r="D132" s="448"/>
      <c r="E132" s="153" t="s">
        <v>356</v>
      </c>
      <c r="F132" s="153" t="s">
        <v>362</v>
      </c>
      <c r="G132" s="152" t="s">
        <v>181</v>
      </c>
      <c r="H132" s="101" t="s">
        <v>182</v>
      </c>
      <c r="I132" s="50" t="s">
        <v>182</v>
      </c>
      <c r="J132" s="153" t="s">
        <v>170</v>
      </c>
      <c r="K132" s="153" t="s">
        <v>183</v>
      </c>
      <c r="L132" s="153" t="s">
        <v>184</v>
      </c>
      <c r="M132" s="309">
        <v>1</v>
      </c>
      <c r="N132" s="153" t="s">
        <v>31</v>
      </c>
      <c r="O132" s="153" t="s">
        <v>32</v>
      </c>
      <c r="P132" s="153" t="s">
        <v>33</v>
      </c>
      <c r="Q132" s="153" t="s">
        <v>34</v>
      </c>
      <c r="R132" s="348">
        <v>1</v>
      </c>
      <c r="S132" s="348">
        <v>1</v>
      </c>
      <c r="T132" s="289">
        <f t="shared" si="4"/>
        <v>1</v>
      </c>
      <c r="U132" s="289">
        <f t="shared" si="5"/>
        <v>1</v>
      </c>
      <c r="V132" s="290" t="str">
        <f t="shared" si="6"/>
        <v>SATISFACTORIO</v>
      </c>
      <c r="W132" s="390" t="s">
        <v>825</v>
      </c>
      <c r="X132" s="291" t="s">
        <v>961</v>
      </c>
      <c r="Y132" s="261"/>
      <c r="Z132" s="217"/>
      <c r="AA132" s="218"/>
      <c r="AB132" s="218"/>
      <c r="AC132" s="219"/>
      <c r="AD132" s="220"/>
      <c r="AE132" s="220"/>
      <c r="AF132" s="217"/>
      <c r="AG132" s="217"/>
      <c r="AH132" s="218"/>
      <c r="AI132" s="218"/>
      <c r="AJ132" s="219"/>
      <c r="AK132" s="220"/>
      <c r="AL132" s="220"/>
      <c r="AM132" s="1"/>
      <c r="AN132" s="1"/>
      <c r="AO132" s="1"/>
      <c r="AP132" s="1"/>
      <c r="AQ132" s="1"/>
      <c r="AR132" s="1"/>
      <c r="AS132" s="334"/>
    </row>
    <row r="133" spans="1:45" s="76" customFormat="1" ht="395.25" customHeight="1" thickBot="1" thickTop="1">
      <c r="A133" s="510"/>
      <c r="B133" s="40">
        <v>7</v>
      </c>
      <c r="C133" s="40"/>
      <c r="D133" s="153"/>
      <c r="E133" s="153" t="s">
        <v>356</v>
      </c>
      <c r="F133" s="153" t="s">
        <v>362</v>
      </c>
      <c r="G133" s="152" t="s">
        <v>197</v>
      </c>
      <c r="H133" s="101" t="s">
        <v>574</v>
      </c>
      <c r="I133" s="101" t="s">
        <v>575</v>
      </c>
      <c r="J133" s="153" t="s">
        <v>198</v>
      </c>
      <c r="K133" s="153" t="s">
        <v>576</v>
      </c>
      <c r="L133" s="153" t="s">
        <v>199</v>
      </c>
      <c r="M133" s="309">
        <v>1</v>
      </c>
      <c r="N133" s="153" t="s">
        <v>31</v>
      </c>
      <c r="O133" s="153" t="s">
        <v>32</v>
      </c>
      <c r="P133" s="153" t="s">
        <v>33</v>
      </c>
      <c r="Q133" s="153" t="s">
        <v>34</v>
      </c>
      <c r="R133" s="348">
        <v>2</v>
      </c>
      <c r="S133" s="348">
        <v>2</v>
      </c>
      <c r="T133" s="289">
        <f t="shared" si="4"/>
        <v>1</v>
      </c>
      <c r="U133" s="289">
        <f t="shared" si="5"/>
        <v>1</v>
      </c>
      <c r="V133" s="290" t="str">
        <f t="shared" si="6"/>
        <v>SATISFACTORIO</v>
      </c>
      <c r="W133" s="390" t="s">
        <v>763</v>
      </c>
      <c r="X133" s="291" t="s">
        <v>959</v>
      </c>
      <c r="Y133" s="261"/>
      <c r="Z133" s="217"/>
      <c r="AA133" s="218"/>
      <c r="AB133" s="218"/>
      <c r="AC133" s="219"/>
      <c r="AD133" s="220"/>
      <c r="AE133" s="220"/>
      <c r="AF133" s="217"/>
      <c r="AG133" s="217"/>
      <c r="AH133" s="218"/>
      <c r="AI133" s="218"/>
      <c r="AJ133" s="219"/>
      <c r="AK133" s="220"/>
      <c r="AL133" s="220"/>
      <c r="AM133" s="1"/>
      <c r="AN133" s="1"/>
      <c r="AO133" s="1"/>
      <c r="AP133" s="1"/>
      <c r="AQ133" s="1"/>
      <c r="AR133" s="1"/>
      <c r="AS133" s="334"/>
    </row>
    <row r="134" spans="1:45" s="76" customFormat="1" ht="395.25" customHeight="1" thickBot="1" thickTop="1">
      <c r="A134" s="510"/>
      <c r="B134" s="19">
        <v>8</v>
      </c>
      <c r="C134" s="19"/>
      <c r="D134" s="153" t="s">
        <v>26</v>
      </c>
      <c r="E134" s="153" t="s">
        <v>359</v>
      </c>
      <c r="F134" s="153" t="s">
        <v>366</v>
      </c>
      <c r="G134" s="152" t="s">
        <v>185</v>
      </c>
      <c r="H134" s="101" t="s">
        <v>186</v>
      </c>
      <c r="I134" s="50" t="s">
        <v>186</v>
      </c>
      <c r="J134" s="153" t="s">
        <v>187</v>
      </c>
      <c r="K134" s="153" t="s">
        <v>188</v>
      </c>
      <c r="L134" s="153" t="s">
        <v>189</v>
      </c>
      <c r="M134" s="309">
        <v>1</v>
      </c>
      <c r="N134" s="153" t="s">
        <v>31</v>
      </c>
      <c r="O134" s="153" t="s">
        <v>32</v>
      </c>
      <c r="P134" s="153" t="s">
        <v>33</v>
      </c>
      <c r="Q134" s="153" t="s">
        <v>34</v>
      </c>
      <c r="R134" s="348">
        <v>1</v>
      </c>
      <c r="S134" s="348">
        <v>1</v>
      </c>
      <c r="T134" s="289">
        <f t="shared" si="4"/>
        <v>1</v>
      </c>
      <c r="U134" s="289">
        <f t="shared" si="5"/>
        <v>1</v>
      </c>
      <c r="V134" s="290" t="str">
        <f t="shared" si="6"/>
        <v>SATISFACTORIO</v>
      </c>
      <c r="W134" s="390" t="s">
        <v>836</v>
      </c>
      <c r="X134" s="291" t="s">
        <v>972</v>
      </c>
      <c r="Y134" s="261"/>
      <c r="Z134" s="217"/>
      <c r="AA134" s="218"/>
      <c r="AB134" s="218"/>
      <c r="AC134" s="219"/>
      <c r="AD134" s="220"/>
      <c r="AE134" s="220"/>
      <c r="AF134" s="217"/>
      <c r="AG134" s="217"/>
      <c r="AH134" s="218"/>
      <c r="AI134" s="218"/>
      <c r="AJ134" s="219"/>
      <c r="AK134" s="220"/>
      <c r="AL134" s="220"/>
      <c r="AM134" s="1"/>
      <c r="AN134" s="1"/>
      <c r="AO134" s="1"/>
      <c r="AP134" s="1"/>
      <c r="AQ134" s="1"/>
      <c r="AR134" s="1"/>
      <c r="AS134" s="334"/>
    </row>
    <row r="135" spans="1:45" s="76" customFormat="1" ht="395.25" customHeight="1" thickBot="1" thickTop="1">
      <c r="A135" s="510"/>
      <c r="B135" s="19">
        <v>9</v>
      </c>
      <c r="C135" s="19"/>
      <c r="D135" s="153" t="s">
        <v>166</v>
      </c>
      <c r="E135" s="153" t="s">
        <v>356</v>
      </c>
      <c r="F135" s="153" t="s">
        <v>362</v>
      </c>
      <c r="G135" s="152" t="s">
        <v>85</v>
      </c>
      <c r="H135" s="101" t="s">
        <v>86</v>
      </c>
      <c r="I135" s="50" t="s">
        <v>86</v>
      </c>
      <c r="J135" s="153" t="s">
        <v>192</v>
      </c>
      <c r="K135" s="153" t="s">
        <v>87</v>
      </c>
      <c r="L135" s="153" t="s">
        <v>113</v>
      </c>
      <c r="M135" s="309">
        <v>1</v>
      </c>
      <c r="N135" s="153" t="s">
        <v>31</v>
      </c>
      <c r="O135" s="153" t="s">
        <v>32</v>
      </c>
      <c r="P135" s="153" t="s">
        <v>33</v>
      </c>
      <c r="Q135" s="153" t="s">
        <v>34</v>
      </c>
      <c r="R135" s="348">
        <v>1</v>
      </c>
      <c r="S135" s="348">
        <v>1</v>
      </c>
      <c r="T135" s="289">
        <f t="shared" si="4"/>
        <v>1</v>
      </c>
      <c r="U135" s="289">
        <f t="shared" si="5"/>
        <v>1</v>
      </c>
      <c r="V135" s="290" t="str">
        <f t="shared" si="6"/>
        <v>SATISFACTORIO</v>
      </c>
      <c r="W135" s="390" t="s">
        <v>837</v>
      </c>
      <c r="X135" s="291" t="s">
        <v>962</v>
      </c>
      <c r="Y135" s="261"/>
      <c r="Z135" s="217"/>
      <c r="AA135" s="218"/>
      <c r="AB135" s="218"/>
      <c r="AC135" s="219"/>
      <c r="AD135" s="220"/>
      <c r="AE135" s="220"/>
      <c r="AF135" s="217"/>
      <c r="AG135" s="217"/>
      <c r="AH135" s="218"/>
      <c r="AI135" s="218"/>
      <c r="AJ135" s="219"/>
      <c r="AK135" s="220"/>
      <c r="AL135" s="220"/>
      <c r="AM135" s="1"/>
      <c r="AN135" s="1"/>
      <c r="AO135" s="1"/>
      <c r="AP135" s="1"/>
      <c r="AQ135" s="1"/>
      <c r="AR135" s="1"/>
      <c r="AS135" s="334"/>
    </row>
    <row r="136" spans="1:45" s="76" customFormat="1" ht="395.25" customHeight="1" thickBot="1" thickTop="1">
      <c r="A136" s="510"/>
      <c r="B136" s="40">
        <v>10</v>
      </c>
      <c r="C136" s="40" t="s">
        <v>489</v>
      </c>
      <c r="D136" s="153" t="s">
        <v>166</v>
      </c>
      <c r="E136" s="153" t="s">
        <v>356</v>
      </c>
      <c r="F136" s="153" t="s">
        <v>362</v>
      </c>
      <c r="G136" s="152" t="s">
        <v>194</v>
      </c>
      <c r="H136" s="101" t="s">
        <v>577</v>
      </c>
      <c r="I136" s="50" t="s">
        <v>578</v>
      </c>
      <c r="J136" s="153" t="s">
        <v>195</v>
      </c>
      <c r="K136" s="153" t="s">
        <v>579</v>
      </c>
      <c r="L136" s="153" t="s">
        <v>196</v>
      </c>
      <c r="M136" s="309">
        <v>1</v>
      </c>
      <c r="N136" s="153" t="s">
        <v>31</v>
      </c>
      <c r="O136" s="153" t="s">
        <v>32</v>
      </c>
      <c r="P136" s="153" t="s">
        <v>33</v>
      </c>
      <c r="Q136" s="153" t="s">
        <v>34</v>
      </c>
      <c r="R136" s="348">
        <v>3</v>
      </c>
      <c r="S136" s="348">
        <v>3</v>
      </c>
      <c r="T136" s="289">
        <f t="shared" si="4"/>
        <v>1</v>
      </c>
      <c r="U136" s="289">
        <f t="shared" si="5"/>
        <v>1</v>
      </c>
      <c r="V136" s="290" t="str">
        <f t="shared" si="6"/>
        <v>SATISFACTORIO</v>
      </c>
      <c r="W136" s="390" t="s">
        <v>764</v>
      </c>
      <c r="X136" s="291" t="s">
        <v>963</v>
      </c>
      <c r="Y136" s="261"/>
      <c r="Z136" s="217"/>
      <c r="AA136" s="218"/>
      <c r="AB136" s="218"/>
      <c r="AC136" s="219"/>
      <c r="AD136" s="220"/>
      <c r="AE136" s="220"/>
      <c r="AF136" s="217"/>
      <c r="AG136" s="217"/>
      <c r="AH136" s="218"/>
      <c r="AI136" s="218"/>
      <c r="AJ136" s="219"/>
      <c r="AK136" s="220"/>
      <c r="AL136" s="220"/>
      <c r="AM136" s="1"/>
      <c r="AN136" s="1"/>
      <c r="AO136" s="1"/>
      <c r="AP136" s="1"/>
      <c r="AQ136" s="1"/>
      <c r="AR136" s="1"/>
      <c r="AS136" s="334"/>
    </row>
    <row r="137" spans="1:45" s="76" customFormat="1" ht="395.25" customHeight="1" thickBot="1" thickTop="1">
      <c r="A137" s="510"/>
      <c r="B137" s="19">
        <v>11</v>
      </c>
      <c r="C137" s="19"/>
      <c r="D137" s="41" t="s">
        <v>26</v>
      </c>
      <c r="E137" s="41" t="s">
        <v>354</v>
      </c>
      <c r="F137" s="41" t="s">
        <v>355</v>
      </c>
      <c r="G137" s="152" t="s">
        <v>224</v>
      </c>
      <c r="H137" s="101" t="s">
        <v>225</v>
      </c>
      <c r="I137" s="78" t="s">
        <v>225</v>
      </c>
      <c r="J137" s="41" t="s">
        <v>195</v>
      </c>
      <c r="K137" s="41" t="s">
        <v>226</v>
      </c>
      <c r="L137" s="41" t="s">
        <v>580</v>
      </c>
      <c r="M137" s="309">
        <v>1</v>
      </c>
      <c r="N137" s="153" t="s">
        <v>31</v>
      </c>
      <c r="O137" s="153" t="s">
        <v>32</v>
      </c>
      <c r="P137" s="153" t="s">
        <v>33</v>
      </c>
      <c r="Q137" s="153" t="s">
        <v>34</v>
      </c>
      <c r="R137" s="348">
        <v>965</v>
      </c>
      <c r="S137" s="348">
        <v>965</v>
      </c>
      <c r="T137" s="289">
        <f t="shared" si="4"/>
        <v>1</v>
      </c>
      <c r="U137" s="289">
        <f t="shared" si="5"/>
        <v>1</v>
      </c>
      <c r="V137" s="290" t="str">
        <f t="shared" si="6"/>
        <v>SATISFACTORIO</v>
      </c>
      <c r="W137" s="390" t="s">
        <v>826</v>
      </c>
      <c r="X137" s="291" t="s">
        <v>964</v>
      </c>
      <c r="Y137" s="261"/>
      <c r="Z137" s="217"/>
      <c r="AA137" s="218"/>
      <c r="AB137" s="218"/>
      <c r="AC137" s="219"/>
      <c r="AD137" s="220"/>
      <c r="AE137" s="220"/>
      <c r="AF137" s="217"/>
      <c r="AG137" s="217"/>
      <c r="AH137" s="218"/>
      <c r="AI137" s="218"/>
      <c r="AJ137" s="219"/>
      <c r="AK137" s="220"/>
      <c r="AL137" s="220"/>
      <c r="AM137" s="1"/>
      <c r="AN137" s="1"/>
      <c r="AO137" s="1"/>
      <c r="AP137" s="1"/>
      <c r="AQ137" s="1"/>
      <c r="AR137" s="1"/>
      <c r="AS137" s="334"/>
    </row>
    <row r="138" spans="1:45" s="76" customFormat="1" ht="395.25" customHeight="1" thickBot="1" thickTop="1">
      <c r="A138" s="510"/>
      <c r="B138" s="19">
        <v>12</v>
      </c>
      <c r="C138" s="19"/>
      <c r="D138" s="41"/>
      <c r="E138" s="41" t="s">
        <v>354</v>
      </c>
      <c r="F138" s="41" t="s">
        <v>355</v>
      </c>
      <c r="G138" s="152" t="s">
        <v>227</v>
      </c>
      <c r="H138" s="101" t="s">
        <v>228</v>
      </c>
      <c r="I138" s="78" t="s">
        <v>228</v>
      </c>
      <c r="J138" s="41" t="s">
        <v>191</v>
      </c>
      <c r="K138" s="41" t="s">
        <v>229</v>
      </c>
      <c r="L138" s="41" t="s">
        <v>230</v>
      </c>
      <c r="M138" s="309">
        <v>1</v>
      </c>
      <c r="N138" s="153" t="s">
        <v>31</v>
      </c>
      <c r="O138" s="153" t="s">
        <v>32</v>
      </c>
      <c r="P138" s="153" t="s">
        <v>33</v>
      </c>
      <c r="Q138" s="153" t="s">
        <v>34</v>
      </c>
      <c r="R138" s="348">
        <v>1</v>
      </c>
      <c r="S138" s="348">
        <v>1</v>
      </c>
      <c r="T138" s="289">
        <f t="shared" si="4"/>
        <v>1</v>
      </c>
      <c r="U138" s="289">
        <f t="shared" si="5"/>
        <v>1</v>
      </c>
      <c r="V138" s="290" t="str">
        <f t="shared" si="6"/>
        <v>SATISFACTORIO</v>
      </c>
      <c r="W138" s="390" t="s">
        <v>827</v>
      </c>
      <c r="X138" s="291" t="s">
        <v>965</v>
      </c>
      <c r="Y138" s="261"/>
      <c r="Z138" s="217"/>
      <c r="AA138" s="218"/>
      <c r="AB138" s="218"/>
      <c r="AC138" s="219"/>
      <c r="AD138" s="220"/>
      <c r="AE138" s="220"/>
      <c r="AF138" s="217"/>
      <c r="AG138" s="217"/>
      <c r="AH138" s="218"/>
      <c r="AI138" s="218"/>
      <c r="AJ138" s="219"/>
      <c r="AK138" s="220"/>
      <c r="AL138" s="220"/>
      <c r="AM138" s="1"/>
      <c r="AN138" s="1"/>
      <c r="AO138" s="1"/>
      <c r="AP138" s="1"/>
      <c r="AQ138" s="1"/>
      <c r="AR138" s="1"/>
      <c r="AS138" s="334"/>
    </row>
    <row r="139" spans="1:45" s="76" customFormat="1" ht="395.25" customHeight="1" thickBot="1" thickTop="1">
      <c r="A139" s="510"/>
      <c r="B139" s="40">
        <v>13</v>
      </c>
      <c r="C139" s="40"/>
      <c r="D139" s="448" t="s">
        <v>26</v>
      </c>
      <c r="E139" s="153" t="s">
        <v>354</v>
      </c>
      <c r="F139" s="153" t="s">
        <v>355</v>
      </c>
      <c r="G139" s="152" t="s">
        <v>423</v>
      </c>
      <c r="H139" s="101" t="s">
        <v>533</v>
      </c>
      <c r="I139" s="78" t="s">
        <v>534</v>
      </c>
      <c r="J139" s="49" t="s">
        <v>425</v>
      </c>
      <c r="K139" s="49" t="s">
        <v>29</v>
      </c>
      <c r="L139" s="49" t="s">
        <v>30</v>
      </c>
      <c r="M139" s="309">
        <v>1</v>
      </c>
      <c r="N139" s="153" t="s">
        <v>31</v>
      </c>
      <c r="O139" s="153" t="s">
        <v>32</v>
      </c>
      <c r="P139" s="153" t="s">
        <v>33</v>
      </c>
      <c r="Q139" s="153" t="s">
        <v>34</v>
      </c>
      <c r="R139" s="348">
        <v>0</v>
      </c>
      <c r="S139" s="349">
        <v>1</v>
      </c>
      <c r="T139" s="349">
        <v>0</v>
      </c>
      <c r="U139" s="349">
        <v>0</v>
      </c>
      <c r="V139" s="413" t="s">
        <v>12</v>
      </c>
      <c r="W139" s="390" t="s">
        <v>838</v>
      </c>
      <c r="X139" s="414" t="s">
        <v>1004</v>
      </c>
      <c r="Y139" s="261"/>
      <c r="Z139" s="217"/>
      <c r="AA139" s="218"/>
      <c r="AB139" s="218"/>
      <c r="AC139" s="219"/>
      <c r="AD139" s="220"/>
      <c r="AE139" s="220"/>
      <c r="AF139" s="217"/>
      <c r="AG139" s="217"/>
      <c r="AH139" s="218"/>
      <c r="AI139" s="218"/>
      <c r="AJ139" s="219"/>
      <c r="AK139" s="220"/>
      <c r="AL139" s="220"/>
      <c r="AM139" s="1"/>
      <c r="AN139" s="1"/>
      <c r="AO139" s="1"/>
      <c r="AP139" s="1"/>
      <c r="AQ139" s="1"/>
      <c r="AR139" s="1"/>
      <c r="AS139" s="334"/>
    </row>
    <row r="140" spans="1:45" s="76" customFormat="1" ht="395.25" customHeight="1" thickBot="1" thickTop="1">
      <c r="A140" s="510"/>
      <c r="B140" s="19">
        <v>14</v>
      </c>
      <c r="C140" s="19"/>
      <c r="D140" s="448"/>
      <c r="E140" s="41" t="s">
        <v>452</v>
      </c>
      <c r="F140" s="41" t="s">
        <v>453</v>
      </c>
      <c r="G140" s="152" t="s">
        <v>481</v>
      </c>
      <c r="H140" s="101" t="s">
        <v>535</v>
      </c>
      <c r="I140" s="78" t="s">
        <v>536</v>
      </c>
      <c r="J140" s="41" t="s">
        <v>232</v>
      </c>
      <c r="K140" s="49" t="s">
        <v>435</v>
      </c>
      <c r="L140" s="49" t="s">
        <v>131</v>
      </c>
      <c r="M140" s="309">
        <v>1</v>
      </c>
      <c r="N140" s="153" t="s">
        <v>31</v>
      </c>
      <c r="O140" s="153" t="s">
        <v>32</v>
      </c>
      <c r="P140" s="153" t="s">
        <v>33</v>
      </c>
      <c r="Q140" s="153" t="s">
        <v>34</v>
      </c>
      <c r="R140" s="348" t="s">
        <v>114</v>
      </c>
      <c r="S140" s="349" t="s">
        <v>114</v>
      </c>
      <c r="T140" s="349" t="s">
        <v>114</v>
      </c>
      <c r="U140" s="349" t="s">
        <v>114</v>
      </c>
      <c r="V140" s="349" t="s">
        <v>114</v>
      </c>
      <c r="W140" s="390" t="s">
        <v>839</v>
      </c>
      <c r="X140" s="291" t="s">
        <v>1000</v>
      </c>
      <c r="Y140" s="261"/>
      <c r="Z140" s="217"/>
      <c r="AA140" s="218"/>
      <c r="AB140" s="218"/>
      <c r="AC140" s="219"/>
      <c r="AD140" s="220"/>
      <c r="AE140" s="220"/>
      <c r="AF140" s="217"/>
      <c r="AG140" s="217"/>
      <c r="AH140" s="218"/>
      <c r="AI140" s="218"/>
      <c r="AJ140" s="219"/>
      <c r="AK140" s="220"/>
      <c r="AL140" s="220"/>
      <c r="AM140" s="1"/>
      <c r="AN140" s="1"/>
      <c r="AO140" s="1"/>
      <c r="AP140" s="1"/>
      <c r="AQ140" s="1"/>
      <c r="AR140" s="1"/>
      <c r="AS140" s="334"/>
    </row>
    <row r="141" spans="1:45" s="76" customFormat="1" ht="395.25" customHeight="1" thickBot="1" thickTop="1">
      <c r="A141" s="510"/>
      <c r="B141" s="19">
        <v>15</v>
      </c>
      <c r="C141" s="19"/>
      <c r="D141" s="448"/>
      <c r="E141" s="153" t="s">
        <v>354</v>
      </c>
      <c r="F141" s="153" t="s">
        <v>355</v>
      </c>
      <c r="G141" s="152" t="s">
        <v>45</v>
      </c>
      <c r="H141" s="101" t="s">
        <v>46</v>
      </c>
      <c r="I141" s="50" t="s">
        <v>46</v>
      </c>
      <c r="J141" s="49" t="s">
        <v>425</v>
      </c>
      <c r="K141" s="153" t="s">
        <v>48</v>
      </c>
      <c r="L141" s="153" t="s">
        <v>88</v>
      </c>
      <c r="M141" s="309">
        <v>1</v>
      </c>
      <c r="N141" s="153" t="s">
        <v>31</v>
      </c>
      <c r="O141" s="153" t="s">
        <v>32</v>
      </c>
      <c r="P141" s="153" t="s">
        <v>33</v>
      </c>
      <c r="Q141" s="153" t="s">
        <v>34</v>
      </c>
      <c r="R141" s="348" t="s">
        <v>114</v>
      </c>
      <c r="S141" s="348" t="s">
        <v>114</v>
      </c>
      <c r="T141" s="348" t="s">
        <v>114</v>
      </c>
      <c r="U141" s="348" t="s">
        <v>114</v>
      </c>
      <c r="V141" s="348" t="s">
        <v>114</v>
      </c>
      <c r="W141" s="390" t="s">
        <v>765</v>
      </c>
      <c r="X141" s="291" t="s">
        <v>765</v>
      </c>
      <c r="Y141" s="261"/>
      <c r="Z141" s="217"/>
      <c r="AA141" s="218"/>
      <c r="AB141" s="218"/>
      <c r="AC141" s="219"/>
      <c r="AD141" s="220"/>
      <c r="AE141" s="220"/>
      <c r="AF141" s="217"/>
      <c r="AG141" s="217"/>
      <c r="AH141" s="218"/>
      <c r="AI141" s="218"/>
      <c r="AJ141" s="219"/>
      <c r="AK141" s="220"/>
      <c r="AL141" s="220"/>
      <c r="AM141" s="1"/>
      <c r="AN141" s="1"/>
      <c r="AO141" s="1"/>
      <c r="AP141" s="1"/>
      <c r="AQ141" s="1"/>
      <c r="AR141" s="1"/>
      <c r="AS141" s="334"/>
    </row>
    <row r="142" spans="1:45" s="76" customFormat="1" ht="395.25" customHeight="1" thickBot="1" thickTop="1">
      <c r="A142" s="510"/>
      <c r="B142" s="40">
        <v>16</v>
      </c>
      <c r="C142" s="40"/>
      <c r="D142" s="153" t="s">
        <v>124</v>
      </c>
      <c r="E142" s="153" t="s">
        <v>354</v>
      </c>
      <c r="F142" s="153" t="s">
        <v>355</v>
      </c>
      <c r="G142" s="152" t="s">
        <v>190</v>
      </c>
      <c r="H142" s="101" t="s">
        <v>240</v>
      </c>
      <c r="I142" s="50" t="s">
        <v>240</v>
      </c>
      <c r="J142" s="153" t="s">
        <v>191</v>
      </c>
      <c r="K142" s="153" t="s">
        <v>60</v>
      </c>
      <c r="L142" s="153" t="s">
        <v>61</v>
      </c>
      <c r="M142" s="309">
        <v>1</v>
      </c>
      <c r="N142" s="153" t="s">
        <v>31</v>
      </c>
      <c r="O142" s="153" t="s">
        <v>32</v>
      </c>
      <c r="P142" s="153" t="s">
        <v>33</v>
      </c>
      <c r="Q142" s="153" t="s">
        <v>34</v>
      </c>
      <c r="R142" s="348">
        <v>0</v>
      </c>
      <c r="S142" s="348">
        <v>1</v>
      </c>
      <c r="T142" s="289">
        <f t="shared" si="4"/>
        <v>0</v>
      </c>
      <c r="U142" s="289">
        <f t="shared" si="5"/>
        <v>0</v>
      </c>
      <c r="V142" s="395" t="str">
        <f>IF(U142&gt;=95%,$Q$12,IF(U142&gt;=70%,$P$12,IF(U142&gt;=50%,$O$12,IF(U142&lt;50%,$N$12,"ojo"))))</f>
        <v>INSATISFACTORIO</v>
      </c>
      <c r="W142" s="366" t="s">
        <v>840</v>
      </c>
      <c r="X142" s="291" t="s">
        <v>996</v>
      </c>
      <c r="Y142" s="261"/>
      <c r="Z142" s="217"/>
      <c r="AA142" s="218"/>
      <c r="AB142" s="218"/>
      <c r="AC142" s="219"/>
      <c r="AD142" s="220"/>
      <c r="AE142" s="220"/>
      <c r="AF142" s="217"/>
      <c r="AG142" s="217"/>
      <c r="AH142" s="218"/>
      <c r="AI142" s="218"/>
      <c r="AJ142" s="219"/>
      <c r="AK142" s="220"/>
      <c r="AL142" s="220"/>
      <c r="AM142" s="1"/>
      <c r="AN142" s="1"/>
      <c r="AO142" s="1"/>
      <c r="AP142" s="1"/>
      <c r="AQ142" s="1"/>
      <c r="AR142" s="1"/>
      <c r="AS142" s="334"/>
    </row>
    <row r="143" spans="1:45" s="76" customFormat="1" ht="395.25" customHeight="1" thickBot="1" thickTop="1">
      <c r="A143" s="510"/>
      <c r="B143" s="19">
        <v>17</v>
      </c>
      <c r="C143" s="19"/>
      <c r="D143" s="448" t="s">
        <v>26</v>
      </c>
      <c r="E143" s="153" t="s">
        <v>359</v>
      </c>
      <c r="F143" s="153" t="s">
        <v>366</v>
      </c>
      <c r="G143" s="447" t="s">
        <v>49</v>
      </c>
      <c r="H143" s="101" t="s">
        <v>50</v>
      </c>
      <c r="I143" s="50" t="s">
        <v>51</v>
      </c>
      <c r="J143" s="153" t="s">
        <v>193</v>
      </c>
      <c r="K143" s="448" t="s">
        <v>52</v>
      </c>
      <c r="L143" s="153" t="s">
        <v>53</v>
      </c>
      <c r="M143" s="309">
        <v>1</v>
      </c>
      <c r="N143" s="153" t="s">
        <v>31</v>
      </c>
      <c r="O143" s="153" t="s">
        <v>32</v>
      </c>
      <c r="P143" s="153" t="s">
        <v>33</v>
      </c>
      <c r="Q143" s="153" t="s">
        <v>34</v>
      </c>
      <c r="R143" s="350">
        <v>7</v>
      </c>
      <c r="S143" s="350">
        <v>7</v>
      </c>
      <c r="T143" s="289">
        <f t="shared" si="4"/>
        <v>1</v>
      </c>
      <c r="U143" s="289">
        <f t="shared" si="5"/>
        <v>1</v>
      </c>
      <c r="V143" s="290" t="str">
        <f>IF(U143&gt;=95%,$Q$12,IF(U143&gt;=70%,$P$12,IF(U143&gt;=50%,$O$12,IF(U143&lt;50%,$N$12,"ojo"))))</f>
        <v>SATISFACTORIO</v>
      </c>
      <c r="W143" s="366" t="s">
        <v>841</v>
      </c>
      <c r="X143" s="291" t="s">
        <v>841</v>
      </c>
      <c r="Y143" s="262"/>
      <c r="Z143" s="221"/>
      <c r="AA143" s="222"/>
      <c r="AB143" s="222"/>
      <c r="AC143" s="223"/>
      <c r="AD143" s="224"/>
      <c r="AE143" s="224"/>
      <c r="AF143" s="221"/>
      <c r="AG143" s="221"/>
      <c r="AH143" s="222"/>
      <c r="AI143" s="222"/>
      <c r="AJ143" s="223"/>
      <c r="AK143" s="224"/>
      <c r="AL143" s="224"/>
      <c r="AM143" s="1"/>
      <c r="AN143" s="1"/>
      <c r="AO143" s="1"/>
      <c r="AP143" s="1"/>
      <c r="AQ143" s="1"/>
      <c r="AR143" s="1"/>
      <c r="AS143" s="334"/>
    </row>
    <row r="144" spans="1:45" s="76" customFormat="1" ht="395.25" customHeight="1" thickBot="1" thickTop="1">
      <c r="A144" s="510"/>
      <c r="B144" s="19">
        <v>18</v>
      </c>
      <c r="C144" s="19"/>
      <c r="D144" s="448"/>
      <c r="E144" s="153" t="s">
        <v>359</v>
      </c>
      <c r="F144" s="153" t="s">
        <v>366</v>
      </c>
      <c r="G144" s="447"/>
      <c r="H144" s="101" t="s">
        <v>54</v>
      </c>
      <c r="I144" s="50" t="s">
        <v>54</v>
      </c>
      <c r="J144" s="153" t="s">
        <v>193</v>
      </c>
      <c r="K144" s="448"/>
      <c r="L144" s="153" t="s">
        <v>55</v>
      </c>
      <c r="M144" s="309">
        <v>1</v>
      </c>
      <c r="N144" s="153" t="s">
        <v>31</v>
      </c>
      <c r="O144" s="153" t="s">
        <v>32</v>
      </c>
      <c r="P144" s="153" t="s">
        <v>33</v>
      </c>
      <c r="Q144" s="153" t="s">
        <v>34</v>
      </c>
      <c r="R144" s="350">
        <v>7</v>
      </c>
      <c r="S144" s="350">
        <v>7</v>
      </c>
      <c r="T144" s="289">
        <f t="shared" si="4"/>
        <v>1</v>
      </c>
      <c r="U144" s="289">
        <f t="shared" si="5"/>
        <v>1</v>
      </c>
      <c r="V144" s="290" t="str">
        <f aca="true" t="shared" si="7" ref="V144:V207">IF(U144&gt;=95%,$Q$12,IF(U144&gt;=70%,$P$12,IF(U144&gt;=50%,$O$12,IF(U144&lt;50%,$N$12,"ojo"))))</f>
        <v>SATISFACTORIO</v>
      </c>
      <c r="W144" s="366" t="s">
        <v>842</v>
      </c>
      <c r="X144" s="291" t="s">
        <v>842</v>
      </c>
      <c r="Y144" s="262"/>
      <c r="Z144" s="221"/>
      <c r="AA144" s="222"/>
      <c r="AB144" s="222"/>
      <c r="AC144" s="223"/>
      <c r="AD144" s="224"/>
      <c r="AE144" s="224"/>
      <c r="AF144" s="221"/>
      <c r="AG144" s="221"/>
      <c r="AH144" s="222"/>
      <c r="AI144" s="222"/>
      <c r="AJ144" s="223"/>
      <c r="AK144" s="224"/>
      <c r="AL144" s="224"/>
      <c r="AM144" s="1"/>
      <c r="AN144" s="1"/>
      <c r="AO144" s="1"/>
      <c r="AP144" s="1"/>
      <c r="AQ144" s="1"/>
      <c r="AR144" s="1"/>
      <c r="AS144" s="334"/>
    </row>
    <row r="145" spans="1:45" s="76" customFormat="1" ht="395.25" customHeight="1" thickBot="1" thickTop="1">
      <c r="A145" s="510"/>
      <c r="B145" s="40">
        <v>19</v>
      </c>
      <c r="C145" s="40"/>
      <c r="D145" s="448"/>
      <c r="E145" s="153" t="s">
        <v>359</v>
      </c>
      <c r="F145" s="153" t="s">
        <v>366</v>
      </c>
      <c r="G145" s="447"/>
      <c r="H145" s="101" t="s">
        <v>56</v>
      </c>
      <c r="I145" s="50" t="s">
        <v>56</v>
      </c>
      <c r="J145" s="153" t="s">
        <v>193</v>
      </c>
      <c r="K145" s="448"/>
      <c r="L145" s="153" t="s">
        <v>57</v>
      </c>
      <c r="M145" s="309">
        <v>1</v>
      </c>
      <c r="N145" s="153" t="s">
        <v>31</v>
      </c>
      <c r="O145" s="153" t="s">
        <v>32</v>
      </c>
      <c r="P145" s="153" t="s">
        <v>33</v>
      </c>
      <c r="Q145" s="153" t="s">
        <v>34</v>
      </c>
      <c r="R145" s="350" t="s">
        <v>114</v>
      </c>
      <c r="S145" s="350" t="s">
        <v>114</v>
      </c>
      <c r="T145" s="289" t="s">
        <v>114</v>
      </c>
      <c r="U145" s="289" t="s">
        <v>114</v>
      </c>
      <c r="V145" s="348" t="s">
        <v>114</v>
      </c>
      <c r="W145" s="366" t="s">
        <v>766</v>
      </c>
      <c r="X145" s="366" t="s">
        <v>766</v>
      </c>
      <c r="Y145" s="262"/>
      <c r="Z145" s="221"/>
      <c r="AA145" s="222"/>
      <c r="AB145" s="222"/>
      <c r="AC145" s="223"/>
      <c r="AD145" s="224"/>
      <c r="AE145" s="224"/>
      <c r="AF145" s="221"/>
      <c r="AG145" s="221"/>
      <c r="AH145" s="222"/>
      <c r="AI145" s="222"/>
      <c r="AJ145" s="223"/>
      <c r="AK145" s="224"/>
      <c r="AL145" s="224"/>
      <c r="AM145" s="1"/>
      <c r="AN145" s="1"/>
      <c r="AO145" s="1"/>
      <c r="AP145" s="1"/>
      <c r="AQ145" s="1"/>
      <c r="AR145" s="1"/>
      <c r="AS145" s="334"/>
    </row>
    <row r="146" spans="1:45" s="76" customFormat="1" ht="409.5" customHeight="1" thickBot="1" thickTop="1">
      <c r="A146" s="514" t="s">
        <v>201</v>
      </c>
      <c r="B146" s="53">
        <v>1</v>
      </c>
      <c r="C146" s="53"/>
      <c r="D146" s="444" t="s">
        <v>39</v>
      </c>
      <c r="E146" s="54" t="s">
        <v>356</v>
      </c>
      <c r="F146" s="54" t="s">
        <v>361</v>
      </c>
      <c r="G146" s="126" t="s">
        <v>426</v>
      </c>
      <c r="H146" s="127" t="s">
        <v>692</v>
      </c>
      <c r="I146" s="84"/>
      <c r="J146" s="54" t="s">
        <v>466</v>
      </c>
      <c r="K146" s="54" t="s">
        <v>130</v>
      </c>
      <c r="L146" s="54" t="s">
        <v>131</v>
      </c>
      <c r="M146" s="51">
        <v>1</v>
      </c>
      <c r="N146" s="54" t="s">
        <v>31</v>
      </c>
      <c r="O146" s="54" t="s">
        <v>32</v>
      </c>
      <c r="P146" s="54" t="s">
        <v>33</v>
      </c>
      <c r="Q146" s="54" t="s">
        <v>34</v>
      </c>
      <c r="R146" s="403">
        <f>500+41+54+50</f>
        <v>645</v>
      </c>
      <c r="S146" s="403">
        <v>8</v>
      </c>
      <c r="T146" s="406">
        <f>+R146/S146/100</f>
        <v>0.80625</v>
      </c>
      <c r="U146" s="406">
        <f t="shared" si="5"/>
        <v>0.80625</v>
      </c>
      <c r="V146" s="294" t="str">
        <f t="shared" si="7"/>
        <v>ACEPTABLE</v>
      </c>
      <c r="W146" s="391" t="s">
        <v>819</v>
      </c>
      <c r="X146" s="295" t="s">
        <v>949</v>
      </c>
      <c r="Y146" s="262"/>
      <c r="Z146" s="221"/>
      <c r="AA146" s="222"/>
      <c r="AB146" s="222"/>
      <c r="AC146" s="223"/>
      <c r="AD146" s="224"/>
      <c r="AE146" s="224"/>
      <c r="AF146" s="221"/>
      <c r="AG146" s="221"/>
      <c r="AH146" s="222"/>
      <c r="AI146" s="222"/>
      <c r="AJ146" s="223"/>
      <c r="AK146" s="224"/>
      <c r="AL146" s="224"/>
      <c r="AM146" s="1"/>
      <c r="AN146" s="1"/>
      <c r="AO146" s="1"/>
      <c r="AP146" s="1"/>
      <c r="AQ146" s="1"/>
      <c r="AR146" s="1"/>
      <c r="AS146" s="334"/>
    </row>
    <row r="147" spans="1:45" s="76" customFormat="1" ht="395.25" customHeight="1" thickBot="1" thickTop="1">
      <c r="A147" s="514"/>
      <c r="B147" s="53">
        <v>3</v>
      </c>
      <c r="C147" s="53"/>
      <c r="D147" s="444"/>
      <c r="E147" s="54" t="s">
        <v>358</v>
      </c>
      <c r="F147" s="54" t="s">
        <v>367</v>
      </c>
      <c r="G147" s="126" t="s">
        <v>581</v>
      </c>
      <c r="H147" s="127" t="s">
        <v>467</v>
      </c>
      <c r="I147" s="84" t="s">
        <v>467</v>
      </c>
      <c r="J147" s="54" t="s">
        <v>582</v>
      </c>
      <c r="K147" s="54" t="s">
        <v>583</v>
      </c>
      <c r="L147" s="54" t="s">
        <v>406</v>
      </c>
      <c r="M147" s="51">
        <v>1</v>
      </c>
      <c r="N147" s="54" t="s">
        <v>31</v>
      </c>
      <c r="O147" s="54" t="s">
        <v>32</v>
      </c>
      <c r="P147" s="54" t="s">
        <v>33</v>
      </c>
      <c r="Q147" s="54" t="s">
        <v>34</v>
      </c>
      <c r="R147" s="292">
        <v>111</v>
      </c>
      <c r="S147" s="292">
        <v>111</v>
      </c>
      <c r="T147" s="293">
        <f t="shared" si="4"/>
        <v>1</v>
      </c>
      <c r="U147" s="293">
        <f t="shared" si="5"/>
        <v>1</v>
      </c>
      <c r="V147" s="294" t="str">
        <f t="shared" si="7"/>
        <v>SATISFACTORIO</v>
      </c>
      <c r="W147" s="356" t="s">
        <v>843</v>
      </c>
      <c r="X147" s="295" t="s">
        <v>913</v>
      </c>
      <c r="Y147" s="262"/>
      <c r="Z147" s="221"/>
      <c r="AA147" s="222"/>
      <c r="AB147" s="222"/>
      <c r="AC147" s="223"/>
      <c r="AD147" s="224"/>
      <c r="AE147" s="224"/>
      <c r="AF147" s="221"/>
      <c r="AG147" s="221"/>
      <c r="AH147" s="222"/>
      <c r="AI147" s="222"/>
      <c r="AJ147" s="223"/>
      <c r="AK147" s="224"/>
      <c r="AL147" s="224"/>
      <c r="AM147" s="1"/>
      <c r="AN147" s="1"/>
      <c r="AO147" s="1"/>
      <c r="AP147" s="1"/>
      <c r="AQ147" s="1"/>
      <c r="AR147" s="1"/>
      <c r="AS147" s="334"/>
    </row>
    <row r="148" spans="1:45" s="76" customFormat="1" ht="395.25" customHeight="1" thickBot="1" thickTop="1">
      <c r="A148" s="514"/>
      <c r="B148" s="53">
        <v>4</v>
      </c>
      <c r="C148" s="53"/>
      <c r="D148" s="444"/>
      <c r="E148" s="54" t="s">
        <v>358</v>
      </c>
      <c r="F148" s="54" t="s">
        <v>367</v>
      </c>
      <c r="G148" s="126" t="s">
        <v>468</v>
      </c>
      <c r="H148" s="127" t="s">
        <v>469</v>
      </c>
      <c r="I148" s="84" t="s">
        <v>584</v>
      </c>
      <c r="J148" s="54" t="s">
        <v>582</v>
      </c>
      <c r="K148" s="54" t="s">
        <v>202</v>
      </c>
      <c r="L148" s="54" t="s">
        <v>203</v>
      </c>
      <c r="M148" s="51">
        <v>1</v>
      </c>
      <c r="N148" s="54" t="s">
        <v>31</v>
      </c>
      <c r="O148" s="54" t="s">
        <v>32</v>
      </c>
      <c r="P148" s="54" t="s">
        <v>33</v>
      </c>
      <c r="Q148" s="54" t="s">
        <v>34</v>
      </c>
      <c r="R148" s="292">
        <v>1.5</v>
      </c>
      <c r="S148" s="292">
        <v>2</v>
      </c>
      <c r="T148" s="293">
        <f t="shared" si="4"/>
        <v>0.75</v>
      </c>
      <c r="U148" s="293">
        <f t="shared" si="5"/>
        <v>0.75</v>
      </c>
      <c r="V148" s="294" t="str">
        <f t="shared" si="7"/>
        <v>ACEPTABLE</v>
      </c>
      <c r="W148" s="356" t="s">
        <v>844</v>
      </c>
      <c r="X148" s="295" t="s">
        <v>914</v>
      </c>
      <c r="Y148" s="262"/>
      <c r="Z148" s="221"/>
      <c r="AA148" s="222"/>
      <c r="AB148" s="222"/>
      <c r="AC148" s="223"/>
      <c r="AD148" s="224"/>
      <c r="AE148" s="224"/>
      <c r="AF148" s="221"/>
      <c r="AG148" s="221"/>
      <c r="AH148" s="222"/>
      <c r="AI148" s="222"/>
      <c r="AJ148" s="223"/>
      <c r="AK148" s="224"/>
      <c r="AL148" s="224"/>
      <c r="AM148" s="1"/>
      <c r="AN148" s="1"/>
      <c r="AO148" s="1"/>
      <c r="AP148" s="1"/>
      <c r="AQ148" s="1"/>
      <c r="AR148" s="1"/>
      <c r="AS148" s="334"/>
    </row>
    <row r="149" spans="1:45" s="76" customFormat="1" ht="395.25" customHeight="1" thickBot="1" thickTop="1">
      <c r="A149" s="514"/>
      <c r="B149" s="53">
        <v>5</v>
      </c>
      <c r="C149" s="53"/>
      <c r="D149" s="444"/>
      <c r="E149" s="54"/>
      <c r="F149" s="54"/>
      <c r="G149" s="126" t="s">
        <v>470</v>
      </c>
      <c r="H149" s="127" t="s">
        <v>471</v>
      </c>
      <c r="I149" s="84" t="s">
        <v>471</v>
      </c>
      <c r="J149" s="54" t="s">
        <v>472</v>
      </c>
      <c r="K149" s="54" t="str">
        <f>+G149</f>
        <v>SOPORTE  DE EQUIPOS Y SISTEMAS DE INFORMACIÓN </v>
      </c>
      <c r="L149" s="54" t="s">
        <v>473</v>
      </c>
      <c r="M149" s="51">
        <v>1</v>
      </c>
      <c r="N149" s="54" t="s">
        <v>31</v>
      </c>
      <c r="O149" s="54" t="s">
        <v>32</v>
      </c>
      <c r="P149" s="54" t="s">
        <v>33</v>
      </c>
      <c r="Q149" s="54" t="s">
        <v>34</v>
      </c>
      <c r="R149" s="292">
        <v>665</v>
      </c>
      <c r="S149" s="292">
        <v>680</v>
      </c>
      <c r="T149" s="293">
        <f t="shared" si="4"/>
        <v>0.9779411764705882</v>
      </c>
      <c r="U149" s="293">
        <f t="shared" si="5"/>
        <v>0.9779411764705882</v>
      </c>
      <c r="V149" s="294" t="str">
        <f t="shared" si="7"/>
        <v>SATISFACTORIO</v>
      </c>
      <c r="W149" s="356" t="s">
        <v>845</v>
      </c>
      <c r="X149" s="295" t="s">
        <v>845</v>
      </c>
      <c r="Y149" s="262"/>
      <c r="Z149" s="221"/>
      <c r="AA149" s="222"/>
      <c r="AB149" s="222"/>
      <c r="AC149" s="223"/>
      <c r="AD149" s="224"/>
      <c r="AE149" s="224"/>
      <c r="AF149" s="221"/>
      <c r="AG149" s="221"/>
      <c r="AH149" s="222"/>
      <c r="AI149" s="222"/>
      <c r="AJ149" s="223"/>
      <c r="AK149" s="224"/>
      <c r="AL149" s="224"/>
      <c r="AM149" s="1"/>
      <c r="AN149" s="1"/>
      <c r="AO149" s="1"/>
      <c r="AP149" s="1"/>
      <c r="AQ149" s="1"/>
      <c r="AR149" s="1"/>
      <c r="AS149" s="334"/>
    </row>
    <row r="150" spans="1:45" s="76" customFormat="1" ht="395.25" customHeight="1" thickBot="1" thickTop="1">
      <c r="A150" s="514"/>
      <c r="B150" s="53">
        <v>6</v>
      </c>
      <c r="C150" s="53"/>
      <c r="D150" s="444"/>
      <c r="E150" s="54" t="s">
        <v>354</v>
      </c>
      <c r="F150" s="54" t="s">
        <v>355</v>
      </c>
      <c r="G150" s="126" t="s">
        <v>500</v>
      </c>
      <c r="H150" s="127" t="s">
        <v>474</v>
      </c>
      <c r="I150" s="84" t="s">
        <v>585</v>
      </c>
      <c r="J150" s="54" t="s">
        <v>204</v>
      </c>
      <c r="K150" s="54" t="s">
        <v>586</v>
      </c>
      <c r="L150" s="54" t="s">
        <v>587</v>
      </c>
      <c r="M150" s="51">
        <v>1</v>
      </c>
      <c r="N150" s="54" t="s">
        <v>31</v>
      </c>
      <c r="O150" s="54" t="s">
        <v>32</v>
      </c>
      <c r="P150" s="54" t="s">
        <v>33</v>
      </c>
      <c r="Q150" s="54" t="s">
        <v>34</v>
      </c>
      <c r="R150" s="292">
        <v>111</v>
      </c>
      <c r="S150" s="292">
        <v>111</v>
      </c>
      <c r="T150" s="293">
        <f t="shared" si="4"/>
        <v>1</v>
      </c>
      <c r="U150" s="293">
        <f t="shared" si="5"/>
        <v>1</v>
      </c>
      <c r="V150" s="294" t="str">
        <f t="shared" si="7"/>
        <v>SATISFACTORIO</v>
      </c>
      <c r="W150" s="391" t="s">
        <v>846</v>
      </c>
      <c r="X150" s="391" t="s">
        <v>846</v>
      </c>
      <c r="Y150" s="262"/>
      <c r="Z150" s="221"/>
      <c r="AA150" s="222"/>
      <c r="AB150" s="222"/>
      <c r="AC150" s="223"/>
      <c r="AD150" s="224"/>
      <c r="AE150" s="224"/>
      <c r="AF150" s="221"/>
      <c r="AG150" s="221"/>
      <c r="AH150" s="222"/>
      <c r="AI150" s="222"/>
      <c r="AJ150" s="223"/>
      <c r="AK150" s="224"/>
      <c r="AL150" s="224"/>
      <c r="AM150" s="1"/>
      <c r="AN150" s="1"/>
      <c r="AO150" s="1"/>
      <c r="AP150" s="1"/>
      <c r="AQ150" s="1"/>
      <c r="AR150" s="1"/>
      <c r="AS150" s="334"/>
    </row>
    <row r="151" spans="1:45" s="76" customFormat="1" ht="395.25" customHeight="1" thickBot="1" thickTop="1">
      <c r="A151" s="514"/>
      <c r="B151" s="53">
        <v>7</v>
      </c>
      <c r="C151" s="53"/>
      <c r="D151" s="444"/>
      <c r="E151" s="54" t="s">
        <v>358</v>
      </c>
      <c r="F151" s="54" t="s">
        <v>368</v>
      </c>
      <c r="G151" s="126" t="s">
        <v>205</v>
      </c>
      <c r="H151" s="127" t="s">
        <v>475</v>
      </c>
      <c r="I151" s="84"/>
      <c r="J151" s="54" t="s">
        <v>206</v>
      </c>
      <c r="K151" s="54" t="s">
        <v>588</v>
      </c>
      <c r="L151" s="54" t="s">
        <v>207</v>
      </c>
      <c r="M151" s="51">
        <v>1</v>
      </c>
      <c r="N151" s="54" t="s">
        <v>31</v>
      </c>
      <c r="O151" s="54" t="s">
        <v>32</v>
      </c>
      <c r="P151" s="54" t="s">
        <v>33</v>
      </c>
      <c r="Q151" s="54" t="s">
        <v>34</v>
      </c>
      <c r="R151" s="292">
        <v>1</v>
      </c>
      <c r="S151" s="292">
        <v>1</v>
      </c>
      <c r="T151" s="293">
        <f t="shared" si="4"/>
        <v>1</v>
      </c>
      <c r="U151" s="293">
        <f t="shared" si="5"/>
        <v>1</v>
      </c>
      <c r="V151" s="294" t="str">
        <f t="shared" si="7"/>
        <v>SATISFACTORIO</v>
      </c>
      <c r="W151" s="356" t="s">
        <v>847</v>
      </c>
      <c r="X151" s="295" t="s">
        <v>915</v>
      </c>
      <c r="Y151" s="262"/>
      <c r="Z151" s="221"/>
      <c r="AA151" s="222"/>
      <c r="AB151" s="222"/>
      <c r="AC151" s="223"/>
      <c r="AD151" s="224"/>
      <c r="AE151" s="224"/>
      <c r="AF151" s="221"/>
      <c r="AG151" s="221"/>
      <c r="AH151" s="222"/>
      <c r="AI151" s="222"/>
      <c r="AJ151" s="223"/>
      <c r="AK151" s="224"/>
      <c r="AL151" s="224"/>
      <c r="AM151" s="1"/>
      <c r="AN151" s="1"/>
      <c r="AO151" s="1"/>
      <c r="AP151" s="1"/>
      <c r="AQ151" s="1"/>
      <c r="AR151" s="1"/>
      <c r="AS151" s="334"/>
    </row>
    <row r="152" spans="1:45" s="76" customFormat="1" ht="395.25" customHeight="1" thickBot="1" thickTop="1">
      <c r="A152" s="514"/>
      <c r="B152" s="53">
        <v>8</v>
      </c>
      <c r="C152" s="53"/>
      <c r="D152" s="444"/>
      <c r="E152" s="54" t="s">
        <v>358</v>
      </c>
      <c r="F152" s="54" t="s">
        <v>368</v>
      </c>
      <c r="G152" s="126" t="s">
        <v>209</v>
      </c>
      <c r="H152" s="127" t="s">
        <v>476</v>
      </c>
      <c r="I152" s="84" t="s">
        <v>476</v>
      </c>
      <c r="J152" s="54" t="s">
        <v>210</v>
      </c>
      <c r="K152" s="54" t="s">
        <v>477</v>
      </c>
      <c r="L152" s="54" t="s">
        <v>211</v>
      </c>
      <c r="M152" s="51">
        <v>1</v>
      </c>
      <c r="N152" s="54" t="s">
        <v>31</v>
      </c>
      <c r="O152" s="54" t="s">
        <v>32</v>
      </c>
      <c r="P152" s="54" t="s">
        <v>33</v>
      </c>
      <c r="Q152" s="54" t="s">
        <v>34</v>
      </c>
      <c r="R152" s="292">
        <v>1</v>
      </c>
      <c r="S152" s="292">
        <v>2</v>
      </c>
      <c r="T152" s="293">
        <f aca="true" t="shared" si="8" ref="T152:T215">+R152/S152</f>
        <v>0.5</v>
      </c>
      <c r="U152" s="293">
        <f aca="true" t="shared" si="9" ref="U152:U215">+T152/M152</f>
        <v>0.5</v>
      </c>
      <c r="V152" s="294" t="str">
        <f t="shared" si="7"/>
        <v>MINIMO</v>
      </c>
      <c r="W152" s="356" t="s">
        <v>848</v>
      </c>
      <c r="X152" s="356" t="s">
        <v>1016</v>
      </c>
      <c r="Y152" s="262"/>
      <c r="Z152" s="221"/>
      <c r="AA152" s="222"/>
      <c r="AB152" s="222"/>
      <c r="AC152" s="223"/>
      <c r="AD152" s="224"/>
      <c r="AE152" s="224"/>
      <c r="AF152" s="221"/>
      <c r="AG152" s="221"/>
      <c r="AH152" s="222"/>
      <c r="AI152" s="222"/>
      <c r="AJ152" s="223"/>
      <c r="AK152" s="224"/>
      <c r="AL152" s="224"/>
      <c r="AM152" s="1"/>
      <c r="AN152" s="1"/>
      <c r="AO152" s="1"/>
      <c r="AP152" s="1"/>
      <c r="AQ152" s="1"/>
      <c r="AR152" s="1"/>
      <c r="AS152" s="334"/>
    </row>
    <row r="153" spans="1:45" s="76" customFormat="1" ht="247.5" customHeight="1" thickBot="1" thickTop="1">
      <c r="A153" s="514"/>
      <c r="B153" s="53">
        <v>9</v>
      </c>
      <c r="C153" s="53"/>
      <c r="D153" s="444"/>
      <c r="E153" s="54" t="s">
        <v>358</v>
      </c>
      <c r="F153" s="54" t="s">
        <v>368</v>
      </c>
      <c r="G153" s="126" t="s">
        <v>236</v>
      </c>
      <c r="H153" s="127" t="s">
        <v>478</v>
      </c>
      <c r="I153" s="84" t="s">
        <v>478</v>
      </c>
      <c r="J153" s="54" t="s">
        <v>472</v>
      </c>
      <c r="K153" s="54" t="s">
        <v>212</v>
      </c>
      <c r="L153" s="54" t="s">
        <v>213</v>
      </c>
      <c r="M153" s="51">
        <v>1</v>
      </c>
      <c r="N153" s="54" t="s">
        <v>31</v>
      </c>
      <c r="O153" s="54" t="s">
        <v>32</v>
      </c>
      <c r="P153" s="54" t="s">
        <v>33</v>
      </c>
      <c r="Q153" s="54" t="s">
        <v>34</v>
      </c>
      <c r="R153" s="403">
        <v>0</v>
      </c>
      <c r="S153" s="403">
        <v>1</v>
      </c>
      <c r="T153" s="404">
        <f t="shared" si="8"/>
        <v>0</v>
      </c>
      <c r="U153" s="293">
        <f t="shared" si="9"/>
        <v>0</v>
      </c>
      <c r="V153" s="395" t="str">
        <f t="shared" si="7"/>
        <v>INSATISFACTORIO</v>
      </c>
      <c r="W153" s="391" t="s">
        <v>820</v>
      </c>
      <c r="X153" s="295" t="s">
        <v>916</v>
      </c>
      <c r="Y153" s="262"/>
      <c r="Z153" s="221"/>
      <c r="AA153" s="222"/>
      <c r="AB153" s="222"/>
      <c r="AC153" s="223"/>
      <c r="AD153" s="224"/>
      <c r="AE153" s="224"/>
      <c r="AF153" s="221"/>
      <c r="AG153" s="221"/>
      <c r="AH153" s="222"/>
      <c r="AI153" s="222"/>
      <c r="AJ153" s="223"/>
      <c r="AK153" s="224"/>
      <c r="AL153" s="224"/>
      <c r="AM153" s="1"/>
      <c r="AN153" s="1"/>
      <c r="AO153" s="1"/>
      <c r="AP153" s="1"/>
      <c r="AQ153" s="1"/>
      <c r="AR153" s="1"/>
      <c r="AS153" s="334"/>
    </row>
    <row r="154" spans="1:45" s="76" customFormat="1" ht="330" customHeight="1" thickBot="1" thickTop="1">
      <c r="A154" s="514"/>
      <c r="B154" s="53">
        <v>10</v>
      </c>
      <c r="C154" s="53"/>
      <c r="D154" s="444"/>
      <c r="E154" s="54" t="s">
        <v>358</v>
      </c>
      <c r="F154" s="54" t="s">
        <v>368</v>
      </c>
      <c r="G154" s="126" t="s">
        <v>214</v>
      </c>
      <c r="H154" s="127" t="s">
        <v>215</v>
      </c>
      <c r="I154" s="84" t="s">
        <v>215</v>
      </c>
      <c r="J154" s="54" t="s">
        <v>216</v>
      </c>
      <c r="K154" s="54" t="s">
        <v>217</v>
      </c>
      <c r="L154" s="54" t="s">
        <v>218</v>
      </c>
      <c r="M154" s="51">
        <v>1</v>
      </c>
      <c r="N154" s="54" t="s">
        <v>31</v>
      </c>
      <c r="O154" s="54" t="s">
        <v>32</v>
      </c>
      <c r="P154" s="54" t="s">
        <v>33</v>
      </c>
      <c r="Q154" s="54" t="s">
        <v>34</v>
      </c>
      <c r="R154" s="292">
        <v>33</v>
      </c>
      <c r="S154" s="292">
        <v>34</v>
      </c>
      <c r="T154" s="293">
        <f t="shared" si="8"/>
        <v>0.9705882352941176</v>
      </c>
      <c r="U154" s="293">
        <f t="shared" si="9"/>
        <v>0.9705882352941176</v>
      </c>
      <c r="V154" s="294" t="str">
        <f t="shared" si="7"/>
        <v>SATISFACTORIO</v>
      </c>
      <c r="W154" s="356" t="s">
        <v>821</v>
      </c>
      <c r="X154" s="295" t="s">
        <v>821</v>
      </c>
      <c r="Y154" s="262"/>
      <c r="Z154" s="221"/>
      <c r="AA154" s="222"/>
      <c r="AB154" s="222"/>
      <c r="AC154" s="223"/>
      <c r="AD154" s="224"/>
      <c r="AE154" s="224"/>
      <c r="AF154" s="221"/>
      <c r="AG154" s="221"/>
      <c r="AH154" s="222"/>
      <c r="AI154" s="222"/>
      <c r="AJ154" s="223"/>
      <c r="AK154" s="224"/>
      <c r="AL154" s="224"/>
      <c r="AM154" s="1"/>
      <c r="AN154" s="1"/>
      <c r="AO154" s="1"/>
      <c r="AP154" s="1"/>
      <c r="AQ154" s="1"/>
      <c r="AR154" s="1"/>
      <c r="AS154" s="334"/>
    </row>
    <row r="155" spans="1:45" s="76" customFormat="1" ht="395.25" customHeight="1" thickBot="1" thickTop="1">
      <c r="A155" s="514"/>
      <c r="B155" s="53">
        <v>11</v>
      </c>
      <c r="C155" s="58" t="s">
        <v>513</v>
      </c>
      <c r="D155" s="444"/>
      <c r="E155" s="54" t="s">
        <v>358</v>
      </c>
      <c r="F155" s="54" t="s">
        <v>368</v>
      </c>
      <c r="G155" s="126" t="s">
        <v>509</v>
      </c>
      <c r="H155" s="127" t="s">
        <v>714</v>
      </c>
      <c r="I155" s="84" t="s">
        <v>589</v>
      </c>
      <c r="J155" s="54" t="s">
        <v>512</v>
      </c>
      <c r="K155" s="55" t="s">
        <v>497</v>
      </c>
      <c r="L155" s="54" t="s">
        <v>218</v>
      </c>
      <c r="M155" s="51">
        <v>1</v>
      </c>
      <c r="N155" s="54" t="s">
        <v>31</v>
      </c>
      <c r="O155" s="54" t="s">
        <v>32</v>
      </c>
      <c r="P155" s="54" t="s">
        <v>33</v>
      </c>
      <c r="Q155" s="54" t="s">
        <v>34</v>
      </c>
      <c r="R155" s="403">
        <v>0.4</v>
      </c>
      <c r="S155" s="403">
        <v>2</v>
      </c>
      <c r="T155" s="293">
        <v>0.2</v>
      </c>
      <c r="U155" s="293">
        <f t="shared" si="9"/>
        <v>0.2</v>
      </c>
      <c r="V155" s="395" t="str">
        <f t="shared" si="7"/>
        <v>INSATISFACTORIO</v>
      </c>
      <c r="W155" s="391" t="s">
        <v>822</v>
      </c>
      <c r="X155" s="391" t="s">
        <v>917</v>
      </c>
      <c r="Y155" s="262"/>
      <c r="Z155" s="221"/>
      <c r="AA155" s="222"/>
      <c r="AB155" s="222"/>
      <c r="AC155" s="223"/>
      <c r="AD155" s="224"/>
      <c r="AE155" s="224"/>
      <c r="AF155" s="221"/>
      <c r="AG155" s="221"/>
      <c r="AH155" s="222"/>
      <c r="AI155" s="222"/>
      <c r="AJ155" s="223"/>
      <c r="AK155" s="224"/>
      <c r="AL155" s="224"/>
      <c r="AM155" s="1"/>
      <c r="AN155" s="1"/>
      <c r="AO155" s="1"/>
      <c r="AP155" s="1"/>
      <c r="AQ155" s="1"/>
      <c r="AR155" s="1"/>
      <c r="AS155" s="334"/>
    </row>
    <row r="156" spans="1:45" s="76" customFormat="1" ht="395.25" customHeight="1" thickBot="1" thickTop="1">
      <c r="A156" s="514"/>
      <c r="B156" s="53">
        <v>12</v>
      </c>
      <c r="C156" s="429" t="s">
        <v>490</v>
      </c>
      <c r="D156" s="444"/>
      <c r="E156" s="54" t="s">
        <v>358</v>
      </c>
      <c r="F156" s="54" t="s">
        <v>368</v>
      </c>
      <c r="G156" s="126" t="s">
        <v>510</v>
      </c>
      <c r="H156" s="127" t="s">
        <v>505</v>
      </c>
      <c r="I156" s="84" t="s">
        <v>508</v>
      </c>
      <c r="J156" s="54" t="s">
        <v>512</v>
      </c>
      <c r="K156" s="55" t="s">
        <v>503</v>
      </c>
      <c r="L156" s="54" t="s">
        <v>218</v>
      </c>
      <c r="M156" s="51">
        <v>1</v>
      </c>
      <c r="N156" s="54" t="s">
        <v>31</v>
      </c>
      <c r="O156" s="54" t="s">
        <v>32</v>
      </c>
      <c r="P156" s="54" t="s">
        <v>33</v>
      </c>
      <c r="Q156" s="54" t="s">
        <v>34</v>
      </c>
      <c r="R156" s="292">
        <v>1</v>
      </c>
      <c r="S156" s="292">
        <v>2</v>
      </c>
      <c r="T156" s="293">
        <v>0.5</v>
      </c>
      <c r="U156" s="293">
        <f t="shared" si="9"/>
        <v>0.5</v>
      </c>
      <c r="V156" s="412" t="str">
        <f t="shared" si="7"/>
        <v>MINIMO</v>
      </c>
      <c r="W156" s="391" t="s">
        <v>918</v>
      </c>
      <c r="X156" s="295" t="s">
        <v>1015</v>
      </c>
      <c r="Y156" s="263"/>
      <c r="Z156" s="225"/>
      <c r="AA156" s="226"/>
      <c r="AB156" s="226"/>
      <c r="AC156" s="227"/>
      <c r="AD156" s="228"/>
      <c r="AE156" s="228"/>
      <c r="AF156" s="225"/>
      <c r="AG156" s="225"/>
      <c r="AH156" s="226"/>
      <c r="AI156" s="226"/>
      <c r="AJ156" s="227"/>
      <c r="AK156" s="228"/>
      <c r="AL156" s="228"/>
      <c r="AM156" s="1"/>
      <c r="AN156" s="1"/>
      <c r="AO156" s="1"/>
      <c r="AP156" s="1"/>
      <c r="AQ156" s="1"/>
      <c r="AR156" s="1"/>
      <c r="AS156" s="334"/>
    </row>
    <row r="157" spans="1:45" s="76" customFormat="1" ht="395.25" customHeight="1" thickBot="1" thickTop="1">
      <c r="A157" s="514"/>
      <c r="B157" s="53"/>
      <c r="C157" s="429"/>
      <c r="D157" s="444"/>
      <c r="E157" s="54" t="s">
        <v>358</v>
      </c>
      <c r="F157" s="54" t="s">
        <v>368</v>
      </c>
      <c r="G157" s="126" t="s">
        <v>511</v>
      </c>
      <c r="H157" s="127" t="s">
        <v>506</v>
      </c>
      <c r="I157" s="84" t="s">
        <v>507</v>
      </c>
      <c r="J157" s="54" t="s">
        <v>512</v>
      </c>
      <c r="K157" s="55" t="s">
        <v>504</v>
      </c>
      <c r="L157" s="54" t="s">
        <v>218</v>
      </c>
      <c r="M157" s="51">
        <v>1</v>
      </c>
      <c r="N157" s="54" t="s">
        <v>31</v>
      </c>
      <c r="O157" s="54" t="s">
        <v>32</v>
      </c>
      <c r="P157" s="54" t="s">
        <v>33</v>
      </c>
      <c r="Q157" s="54" t="s">
        <v>34</v>
      </c>
      <c r="R157" s="403">
        <v>154</v>
      </c>
      <c r="S157" s="403">
        <v>2</v>
      </c>
      <c r="T157" s="404">
        <f>+R157/S157/100</f>
        <v>0.77</v>
      </c>
      <c r="U157" s="293">
        <f t="shared" si="9"/>
        <v>0.77</v>
      </c>
      <c r="V157" s="412" t="str">
        <f t="shared" si="7"/>
        <v>ACEPTABLE</v>
      </c>
      <c r="W157" s="356" t="s">
        <v>849</v>
      </c>
      <c r="X157" s="295" t="s">
        <v>919</v>
      </c>
      <c r="Y157" s="263"/>
      <c r="Z157" s="225"/>
      <c r="AA157" s="226"/>
      <c r="AB157" s="226"/>
      <c r="AC157" s="227"/>
      <c r="AD157" s="228"/>
      <c r="AE157" s="228"/>
      <c r="AF157" s="225"/>
      <c r="AG157" s="225"/>
      <c r="AH157" s="226"/>
      <c r="AI157" s="226"/>
      <c r="AJ157" s="227"/>
      <c r="AK157" s="228"/>
      <c r="AL157" s="228"/>
      <c r="AM157" s="1"/>
      <c r="AN157" s="1"/>
      <c r="AO157" s="1"/>
      <c r="AP157" s="1"/>
      <c r="AQ157" s="1"/>
      <c r="AR157" s="1"/>
      <c r="AS157" s="334"/>
    </row>
    <row r="158" spans="1:45" s="76" customFormat="1" ht="282.75" customHeight="1" thickBot="1" thickTop="1">
      <c r="A158" s="514"/>
      <c r="B158" s="53">
        <v>13</v>
      </c>
      <c r="C158" s="53"/>
      <c r="D158" s="444"/>
      <c r="E158" s="54" t="s">
        <v>452</v>
      </c>
      <c r="F158" s="54" t="s">
        <v>453</v>
      </c>
      <c r="G158" s="126" t="s">
        <v>481</v>
      </c>
      <c r="H158" s="127" t="s">
        <v>535</v>
      </c>
      <c r="I158" s="84" t="s">
        <v>536</v>
      </c>
      <c r="J158" s="57" t="s">
        <v>293</v>
      </c>
      <c r="K158" s="55" t="s">
        <v>435</v>
      </c>
      <c r="L158" s="55" t="s">
        <v>131</v>
      </c>
      <c r="M158" s="51">
        <v>1</v>
      </c>
      <c r="N158" s="54" t="s">
        <v>31</v>
      </c>
      <c r="O158" s="54" t="s">
        <v>32</v>
      </c>
      <c r="P158" s="54" t="s">
        <v>33</v>
      </c>
      <c r="Q158" s="54" t="s">
        <v>34</v>
      </c>
      <c r="R158" s="292" t="s">
        <v>114</v>
      </c>
      <c r="S158" s="292" t="s">
        <v>114</v>
      </c>
      <c r="T158" s="292" t="s">
        <v>114</v>
      </c>
      <c r="U158" s="292" t="s">
        <v>114</v>
      </c>
      <c r="V158" s="292" t="s">
        <v>114</v>
      </c>
      <c r="W158" s="356" t="s">
        <v>850</v>
      </c>
      <c r="X158" s="356" t="s">
        <v>1000</v>
      </c>
      <c r="Y158" s="263"/>
      <c r="Z158" s="225"/>
      <c r="AA158" s="226"/>
      <c r="AB158" s="226"/>
      <c r="AC158" s="227"/>
      <c r="AD158" s="228"/>
      <c r="AE158" s="228"/>
      <c r="AF158" s="225"/>
      <c r="AG158" s="225"/>
      <c r="AH158" s="226"/>
      <c r="AI158" s="226"/>
      <c r="AJ158" s="227"/>
      <c r="AK158" s="228"/>
      <c r="AL158" s="228"/>
      <c r="AM158" s="1"/>
      <c r="AN158" s="1"/>
      <c r="AO158" s="1"/>
      <c r="AP158" s="1"/>
      <c r="AQ158" s="1"/>
      <c r="AR158" s="1"/>
      <c r="AS158" s="334"/>
    </row>
    <row r="159" spans="1:45" s="76" customFormat="1" ht="395.25" customHeight="1" thickBot="1" thickTop="1">
      <c r="A159" s="514"/>
      <c r="B159" s="53">
        <v>14</v>
      </c>
      <c r="C159" s="53"/>
      <c r="D159" s="444" t="s">
        <v>26</v>
      </c>
      <c r="E159" s="54" t="s">
        <v>354</v>
      </c>
      <c r="F159" s="54" t="s">
        <v>355</v>
      </c>
      <c r="G159" s="126" t="s">
        <v>45</v>
      </c>
      <c r="H159" s="127" t="s">
        <v>46</v>
      </c>
      <c r="I159" s="84" t="s">
        <v>46</v>
      </c>
      <c r="J159" s="54" t="s">
        <v>590</v>
      </c>
      <c r="K159" s="54" t="s">
        <v>48</v>
      </c>
      <c r="L159" s="54" t="s">
        <v>88</v>
      </c>
      <c r="M159" s="51">
        <v>1</v>
      </c>
      <c r="N159" s="54" t="s">
        <v>31</v>
      </c>
      <c r="O159" s="54" t="s">
        <v>32</v>
      </c>
      <c r="P159" s="54" t="s">
        <v>33</v>
      </c>
      <c r="Q159" s="54" t="s">
        <v>34</v>
      </c>
      <c r="R159" s="292">
        <v>5</v>
      </c>
      <c r="S159" s="292">
        <v>5</v>
      </c>
      <c r="T159" s="293">
        <f t="shared" si="8"/>
        <v>1</v>
      </c>
      <c r="U159" s="293">
        <f t="shared" si="9"/>
        <v>1</v>
      </c>
      <c r="V159" s="294" t="str">
        <f t="shared" si="7"/>
        <v>SATISFACTORIO</v>
      </c>
      <c r="W159" s="391" t="s">
        <v>823</v>
      </c>
      <c r="X159" s="391" t="s">
        <v>950</v>
      </c>
      <c r="Y159" s="263"/>
      <c r="Z159" s="225"/>
      <c r="AA159" s="226"/>
      <c r="AB159" s="226"/>
      <c r="AC159" s="227"/>
      <c r="AD159" s="228"/>
      <c r="AE159" s="228"/>
      <c r="AF159" s="225"/>
      <c r="AG159" s="225"/>
      <c r="AH159" s="226"/>
      <c r="AI159" s="226"/>
      <c r="AJ159" s="227"/>
      <c r="AK159" s="228"/>
      <c r="AL159" s="228"/>
      <c r="AM159" s="1"/>
      <c r="AN159" s="1"/>
      <c r="AO159" s="1"/>
      <c r="AP159" s="1"/>
      <c r="AQ159" s="1"/>
      <c r="AR159" s="1"/>
      <c r="AS159" s="334"/>
    </row>
    <row r="160" spans="1:45" s="76" customFormat="1" ht="285" customHeight="1" thickBot="1" thickTop="1">
      <c r="A160" s="514"/>
      <c r="B160" s="53">
        <v>15</v>
      </c>
      <c r="C160" s="53"/>
      <c r="D160" s="444"/>
      <c r="E160" s="54" t="s">
        <v>354</v>
      </c>
      <c r="F160" s="54" t="s">
        <v>355</v>
      </c>
      <c r="G160" s="126" t="s">
        <v>27</v>
      </c>
      <c r="H160" s="127" t="s">
        <v>533</v>
      </c>
      <c r="I160" s="84" t="s">
        <v>534</v>
      </c>
      <c r="J160" s="54" t="s">
        <v>590</v>
      </c>
      <c r="K160" s="54" t="s">
        <v>29</v>
      </c>
      <c r="L160" s="54" t="s">
        <v>30</v>
      </c>
      <c r="M160" s="51">
        <v>1</v>
      </c>
      <c r="N160" s="54" t="s">
        <v>31</v>
      </c>
      <c r="O160" s="54" t="s">
        <v>32</v>
      </c>
      <c r="P160" s="54" t="s">
        <v>33</v>
      </c>
      <c r="Q160" s="54" t="s">
        <v>34</v>
      </c>
      <c r="R160" s="292">
        <v>0.9</v>
      </c>
      <c r="S160" s="292">
        <v>2</v>
      </c>
      <c r="T160" s="293">
        <f t="shared" si="8"/>
        <v>0.45</v>
      </c>
      <c r="U160" s="293">
        <f t="shared" si="9"/>
        <v>0.45</v>
      </c>
      <c r="V160" s="395" t="str">
        <f t="shared" si="7"/>
        <v>INSATISFACTORIO</v>
      </c>
      <c r="W160" s="391" t="s">
        <v>921</v>
      </c>
      <c r="X160" s="295" t="s">
        <v>920</v>
      </c>
      <c r="Y160" s="263"/>
      <c r="Z160" s="225"/>
      <c r="AA160" s="226"/>
      <c r="AB160" s="226"/>
      <c r="AC160" s="227"/>
      <c r="AD160" s="228"/>
      <c r="AE160" s="228"/>
      <c r="AF160" s="225"/>
      <c r="AG160" s="225"/>
      <c r="AH160" s="226"/>
      <c r="AI160" s="226"/>
      <c r="AJ160" s="227"/>
      <c r="AK160" s="228"/>
      <c r="AL160" s="228"/>
      <c r="AM160" s="1"/>
      <c r="AN160" s="1"/>
      <c r="AO160" s="1"/>
      <c r="AP160" s="1"/>
      <c r="AQ160" s="1"/>
      <c r="AR160" s="1"/>
      <c r="AS160" s="334"/>
    </row>
    <row r="161" spans="1:45" s="76" customFormat="1" ht="205.5" customHeight="1" thickBot="1" thickTop="1">
      <c r="A161" s="514"/>
      <c r="B161" s="53">
        <v>16</v>
      </c>
      <c r="C161" s="53"/>
      <c r="D161" s="444"/>
      <c r="E161" s="52" t="s">
        <v>359</v>
      </c>
      <c r="F161" s="54" t="s">
        <v>366</v>
      </c>
      <c r="G161" s="450" t="s">
        <v>49</v>
      </c>
      <c r="H161" s="127" t="s">
        <v>50</v>
      </c>
      <c r="I161" s="84" t="s">
        <v>51</v>
      </c>
      <c r="J161" s="54" t="s">
        <v>67</v>
      </c>
      <c r="K161" s="54" t="s">
        <v>52</v>
      </c>
      <c r="L161" s="54" t="s">
        <v>53</v>
      </c>
      <c r="M161" s="51">
        <v>1</v>
      </c>
      <c r="N161" s="54" t="s">
        <v>31</v>
      </c>
      <c r="O161" s="54" t="s">
        <v>32</v>
      </c>
      <c r="P161" s="54" t="s">
        <v>33</v>
      </c>
      <c r="Q161" s="54" t="s">
        <v>34</v>
      </c>
      <c r="R161" s="292">
        <v>2</v>
      </c>
      <c r="S161" s="292">
        <v>2</v>
      </c>
      <c r="T161" s="293">
        <f t="shared" si="8"/>
        <v>1</v>
      </c>
      <c r="U161" s="293">
        <f t="shared" si="9"/>
        <v>1</v>
      </c>
      <c r="V161" s="294" t="str">
        <f t="shared" si="7"/>
        <v>SATISFACTORIO</v>
      </c>
      <c r="W161" s="356" t="s">
        <v>851</v>
      </c>
      <c r="X161" s="356" t="s">
        <v>851</v>
      </c>
      <c r="Y161" s="263"/>
      <c r="Z161" s="225"/>
      <c r="AA161" s="226"/>
      <c r="AB161" s="226"/>
      <c r="AC161" s="227"/>
      <c r="AD161" s="228"/>
      <c r="AE161" s="228"/>
      <c r="AF161" s="225"/>
      <c r="AG161" s="225"/>
      <c r="AH161" s="226"/>
      <c r="AI161" s="226"/>
      <c r="AJ161" s="227"/>
      <c r="AK161" s="228"/>
      <c r="AL161" s="228"/>
      <c r="AM161" s="1"/>
      <c r="AN161" s="1"/>
      <c r="AO161" s="1"/>
      <c r="AP161" s="1"/>
      <c r="AQ161" s="1"/>
      <c r="AR161" s="1"/>
      <c r="AS161" s="334"/>
    </row>
    <row r="162" spans="1:45" s="76" customFormat="1" ht="177.75" customHeight="1" thickBot="1" thickTop="1">
      <c r="A162" s="514"/>
      <c r="B162" s="53">
        <v>17</v>
      </c>
      <c r="C162" s="53"/>
      <c r="D162" s="444"/>
      <c r="E162" s="52" t="s">
        <v>359</v>
      </c>
      <c r="F162" s="54" t="s">
        <v>366</v>
      </c>
      <c r="G162" s="450"/>
      <c r="H162" s="127" t="s">
        <v>54</v>
      </c>
      <c r="I162" s="84" t="s">
        <v>54</v>
      </c>
      <c r="J162" s="54" t="s">
        <v>67</v>
      </c>
      <c r="K162" s="54"/>
      <c r="L162" s="54" t="s">
        <v>55</v>
      </c>
      <c r="M162" s="51">
        <v>1</v>
      </c>
      <c r="N162" s="54" t="s">
        <v>31</v>
      </c>
      <c r="O162" s="54" t="s">
        <v>32</v>
      </c>
      <c r="P162" s="54" t="s">
        <v>33</v>
      </c>
      <c r="Q162" s="54" t="s">
        <v>34</v>
      </c>
      <c r="R162" s="292">
        <v>1</v>
      </c>
      <c r="S162" s="292">
        <v>1</v>
      </c>
      <c r="T162" s="293">
        <f t="shared" si="8"/>
        <v>1</v>
      </c>
      <c r="U162" s="293">
        <f t="shared" si="9"/>
        <v>1</v>
      </c>
      <c r="V162" s="294" t="str">
        <f t="shared" si="7"/>
        <v>SATISFACTORIO</v>
      </c>
      <c r="W162" s="356" t="s">
        <v>824</v>
      </c>
      <c r="X162" s="356" t="s">
        <v>824</v>
      </c>
      <c r="Y162" s="263"/>
      <c r="Z162" s="225"/>
      <c r="AA162" s="226"/>
      <c r="AB162" s="226"/>
      <c r="AC162" s="227"/>
      <c r="AD162" s="228"/>
      <c r="AE162" s="228"/>
      <c r="AF162" s="225"/>
      <c r="AG162" s="225"/>
      <c r="AH162" s="226"/>
      <c r="AI162" s="226"/>
      <c r="AJ162" s="227"/>
      <c r="AK162" s="228"/>
      <c r="AL162" s="228"/>
      <c r="AM162" s="1"/>
      <c r="AN162" s="1"/>
      <c r="AO162" s="1"/>
      <c r="AP162" s="1"/>
      <c r="AQ162" s="1"/>
      <c r="AR162" s="1"/>
      <c r="AS162" s="334"/>
    </row>
    <row r="163" spans="1:45" s="76" customFormat="1" ht="220.5" customHeight="1" thickBot="1" thickTop="1">
      <c r="A163" s="514"/>
      <c r="B163" s="53">
        <v>18</v>
      </c>
      <c r="C163" s="53"/>
      <c r="D163" s="444"/>
      <c r="E163" s="52" t="s">
        <v>359</v>
      </c>
      <c r="F163" s="54" t="s">
        <v>366</v>
      </c>
      <c r="G163" s="450"/>
      <c r="H163" s="127" t="s">
        <v>56</v>
      </c>
      <c r="I163" s="84" t="s">
        <v>56</v>
      </c>
      <c r="J163" s="54" t="s">
        <v>67</v>
      </c>
      <c r="K163" s="54"/>
      <c r="L163" s="54" t="s">
        <v>57</v>
      </c>
      <c r="M163" s="51">
        <v>1</v>
      </c>
      <c r="N163" s="54" t="s">
        <v>31</v>
      </c>
      <c r="O163" s="54" t="s">
        <v>32</v>
      </c>
      <c r="P163" s="54" t="s">
        <v>33</v>
      </c>
      <c r="Q163" s="54" t="s">
        <v>34</v>
      </c>
      <c r="R163" s="292" t="s">
        <v>114</v>
      </c>
      <c r="S163" s="292" t="s">
        <v>114</v>
      </c>
      <c r="T163" s="292" t="s">
        <v>114</v>
      </c>
      <c r="U163" s="292" t="s">
        <v>114</v>
      </c>
      <c r="V163" s="292" t="s">
        <v>114</v>
      </c>
      <c r="W163" s="356" t="s">
        <v>114</v>
      </c>
      <c r="X163" s="356" t="s">
        <v>114</v>
      </c>
      <c r="Y163" s="263"/>
      <c r="Z163" s="225"/>
      <c r="AA163" s="226"/>
      <c r="AB163" s="226"/>
      <c r="AC163" s="227"/>
      <c r="AD163" s="228"/>
      <c r="AE163" s="228"/>
      <c r="AF163" s="225"/>
      <c r="AG163" s="225"/>
      <c r="AH163" s="226"/>
      <c r="AI163" s="226"/>
      <c r="AJ163" s="227"/>
      <c r="AK163" s="228"/>
      <c r="AL163" s="228"/>
      <c r="AM163" s="1"/>
      <c r="AN163" s="1"/>
      <c r="AO163" s="1"/>
      <c r="AP163" s="1"/>
      <c r="AQ163" s="1"/>
      <c r="AR163" s="1"/>
      <c r="AS163" s="334"/>
    </row>
    <row r="164" spans="1:45" s="76" customFormat="1" ht="395.25" customHeight="1" thickBot="1" thickTop="1">
      <c r="A164" s="515" t="s">
        <v>499</v>
      </c>
      <c r="B164" s="64">
        <v>1</v>
      </c>
      <c r="C164" s="64"/>
      <c r="D164" s="433" t="s">
        <v>39</v>
      </c>
      <c r="E164" s="44" t="s">
        <v>356</v>
      </c>
      <c r="F164" s="44" t="s">
        <v>361</v>
      </c>
      <c r="G164" s="128" t="s">
        <v>426</v>
      </c>
      <c r="H164" s="129" t="s">
        <v>690</v>
      </c>
      <c r="I164" s="85"/>
      <c r="J164" s="46" t="s">
        <v>293</v>
      </c>
      <c r="K164" s="44" t="s">
        <v>130</v>
      </c>
      <c r="L164" s="44" t="s">
        <v>131</v>
      </c>
      <c r="M164" s="48"/>
      <c r="N164" s="312" t="s">
        <v>31</v>
      </c>
      <c r="O164" s="312" t="s">
        <v>32</v>
      </c>
      <c r="P164" s="312" t="s">
        <v>33</v>
      </c>
      <c r="Q164" s="312" t="s">
        <v>34</v>
      </c>
      <c r="R164" s="315">
        <v>1</v>
      </c>
      <c r="S164" s="315">
        <v>1</v>
      </c>
      <c r="T164" s="296">
        <f t="shared" si="8"/>
        <v>1</v>
      </c>
      <c r="U164" s="296">
        <v>1</v>
      </c>
      <c r="V164" s="297" t="str">
        <f t="shared" si="7"/>
        <v>SATISFACTORIO</v>
      </c>
      <c r="W164" s="361" t="s">
        <v>749</v>
      </c>
      <c r="X164" s="361" t="s">
        <v>749</v>
      </c>
      <c r="Y164" s="263"/>
      <c r="Z164" s="225"/>
      <c r="AA164" s="226"/>
      <c r="AB164" s="226"/>
      <c r="AC164" s="227"/>
      <c r="AD164" s="228"/>
      <c r="AE164" s="228"/>
      <c r="AF164" s="225"/>
      <c r="AG164" s="225"/>
      <c r="AH164" s="226"/>
      <c r="AI164" s="226"/>
      <c r="AJ164" s="227"/>
      <c r="AK164" s="228"/>
      <c r="AL164" s="228"/>
      <c r="AM164" s="1"/>
      <c r="AN164" s="1"/>
      <c r="AO164" s="1"/>
      <c r="AP164" s="1"/>
      <c r="AQ164" s="1"/>
      <c r="AR164" s="1"/>
      <c r="AS164" s="334"/>
    </row>
    <row r="165" spans="1:45" s="76" customFormat="1" ht="395.25" customHeight="1" thickBot="1" thickTop="1">
      <c r="A165" s="515"/>
      <c r="B165" s="63">
        <v>2</v>
      </c>
      <c r="C165" s="63"/>
      <c r="D165" s="433"/>
      <c r="E165" s="46" t="s">
        <v>354</v>
      </c>
      <c r="F165" s="46" t="s">
        <v>355</v>
      </c>
      <c r="G165" s="128" t="s">
        <v>292</v>
      </c>
      <c r="H165" s="129" t="s">
        <v>591</v>
      </c>
      <c r="I165" s="86" t="s">
        <v>591</v>
      </c>
      <c r="J165" s="46" t="s">
        <v>293</v>
      </c>
      <c r="K165" s="46" t="s">
        <v>294</v>
      </c>
      <c r="L165" s="46" t="s">
        <v>295</v>
      </c>
      <c r="M165" s="47">
        <v>1</v>
      </c>
      <c r="N165" s="46" t="s">
        <v>31</v>
      </c>
      <c r="O165" s="46" t="s">
        <v>32</v>
      </c>
      <c r="P165" s="46" t="s">
        <v>33</v>
      </c>
      <c r="Q165" s="46" t="s">
        <v>34</v>
      </c>
      <c r="R165" s="315">
        <v>59</v>
      </c>
      <c r="S165" s="315">
        <v>59</v>
      </c>
      <c r="T165" s="296">
        <f t="shared" si="8"/>
        <v>1</v>
      </c>
      <c r="U165" s="296">
        <f t="shared" si="9"/>
        <v>1</v>
      </c>
      <c r="V165" s="297" t="str">
        <f t="shared" si="7"/>
        <v>SATISFACTORIO</v>
      </c>
      <c r="W165" s="361" t="s">
        <v>728</v>
      </c>
      <c r="X165" s="298" t="s">
        <v>889</v>
      </c>
      <c r="Y165" s="263"/>
      <c r="Z165" s="225"/>
      <c r="AA165" s="226"/>
      <c r="AB165" s="226"/>
      <c r="AC165" s="227"/>
      <c r="AD165" s="228"/>
      <c r="AE165" s="228"/>
      <c r="AF165" s="225"/>
      <c r="AG165" s="225"/>
      <c r="AH165" s="226"/>
      <c r="AI165" s="226"/>
      <c r="AJ165" s="227"/>
      <c r="AK165" s="228"/>
      <c r="AL165" s="228"/>
      <c r="AM165" s="1"/>
      <c r="AN165" s="1"/>
      <c r="AO165" s="1"/>
      <c r="AP165" s="1"/>
      <c r="AQ165" s="1"/>
      <c r="AR165" s="1"/>
      <c r="AS165" s="334"/>
    </row>
    <row r="166" spans="1:45" s="76" customFormat="1" ht="395.25" customHeight="1" thickBot="1" thickTop="1">
      <c r="A166" s="515"/>
      <c r="B166" s="63">
        <v>3</v>
      </c>
      <c r="C166" s="63"/>
      <c r="D166" s="433"/>
      <c r="E166" s="46" t="s">
        <v>354</v>
      </c>
      <c r="F166" s="46" t="s">
        <v>355</v>
      </c>
      <c r="G166" s="128" t="s">
        <v>423</v>
      </c>
      <c r="H166" s="129" t="s">
        <v>533</v>
      </c>
      <c r="I166" s="85" t="s">
        <v>534</v>
      </c>
      <c r="J166" s="46" t="s">
        <v>293</v>
      </c>
      <c r="K166" s="45" t="s">
        <v>29</v>
      </c>
      <c r="L166" s="45" t="s">
        <v>30</v>
      </c>
      <c r="M166" s="47">
        <v>1</v>
      </c>
      <c r="N166" s="46" t="s">
        <v>31</v>
      </c>
      <c r="O166" s="46" t="s">
        <v>32</v>
      </c>
      <c r="P166" s="46" t="s">
        <v>33</v>
      </c>
      <c r="Q166" s="46" t="s">
        <v>34</v>
      </c>
      <c r="R166" s="315">
        <v>0.1</v>
      </c>
      <c r="S166" s="315">
        <v>0.5</v>
      </c>
      <c r="T166" s="296">
        <f t="shared" si="8"/>
        <v>0.2</v>
      </c>
      <c r="U166" s="296">
        <f t="shared" si="9"/>
        <v>0.2</v>
      </c>
      <c r="V166" s="395" t="str">
        <f t="shared" si="7"/>
        <v>INSATISFACTORIO</v>
      </c>
      <c r="W166" s="361" t="s">
        <v>852</v>
      </c>
      <c r="X166" s="361" t="s">
        <v>1005</v>
      </c>
      <c r="Y166" s="263"/>
      <c r="Z166" s="225"/>
      <c r="AA166" s="226"/>
      <c r="AB166" s="226"/>
      <c r="AC166" s="227"/>
      <c r="AD166" s="228"/>
      <c r="AE166" s="228"/>
      <c r="AF166" s="225"/>
      <c r="AG166" s="225"/>
      <c r="AH166" s="226"/>
      <c r="AI166" s="226"/>
      <c r="AJ166" s="227"/>
      <c r="AK166" s="228"/>
      <c r="AL166" s="228"/>
      <c r="AM166" s="1"/>
      <c r="AN166" s="1"/>
      <c r="AO166" s="1"/>
      <c r="AP166" s="1"/>
      <c r="AQ166" s="1"/>
      <c r="AR166" s="1"/>
      <c r="AS166" s="334"/>
    </row>
    <row r="167" spans="1:45" s="76" customFormat="1" ht="395.25" customHeight="1" thickBot="1" thickTop="1">
      <c r="A167" s="515"/>
      <c r="B167" s="64">
        <v>4</v>
      </c>
      <c r="C167" s="64"/>
      <c r="D167" s="433"/>
      <c r="E167" s="44" t="s">
        <v>452</v>
      </c>
      <c r="F167" s="44" t="s">
        <v>453</v>
      </c>
      <c r="G167" s="128" t="s">
        <v>481</v>
      </c>
      <c r="H167" s="129" t="s">
        <v>535</v>
      </c>
      <c r="I167" s="85" t="s">
        <v>536</v>
      </c>
      <c r="J167" s="46" t="s">
        <v>293</v>
      </c>
      <c r="K167" s="45" t="s">
        <v>435</v>
      </c>
      <c r="L167" s="45" t="s">
        <v>131</v>
      </c>
      <c r="M167" s="47">
        <v>1</v>
      </c>
      <c r="N167" s="46" t="s">
        <v>31</v>
      </c>
      <c r="O167" s="46" t="s">
        <v>32</v>
      </c>
      <c r="P167" s="46" t="s">
        <v>33</v>
      </c>
      <c r="Q167" s="46" t="s">
        <v>34</v>
      </c>
      <c r="R167" s="315" t="s">
        <v>886</v>
      </c>
      <c r="S167" s="315" t="s">
        <v>886</v>
      </c>
      <c r="T167" s="315" t="s">
        <v>886</v>
      </c>
      <c r="U167" s="315" t="s">
        <v>886</v>
      </c>
      <c r="V167" s="315" t="s">
        <v>886</v>
      </c>
      <c r="W167" s="361" t="s">
        <v>729</v>
      </c>
      <c r="X167" s="361" t="s">
        <v>1000</v>
      </c>
      <c r="Y167" s="263"/>
      <c r="Z167" s="225"/>
      <c r="AA167" s="226"/>
      <c r="AB167" s="226"/>
      <c r="AC167" s="227"/>
      <c r="AD167" s="228"/>
      <c r="AE167" s="228"/>
      <c r="AF167" s="225"/>
      <c r="AG167" s="225"/>
      <c r="AH167" s="226"/>
      <c r="AI167" s="226"/>
      <c r="AJ167" s="227"/>
      <c r="AK167" s="228"/>
      <c r="AL167" s="228"/>
      <c r="AM167" s="1"/>
      <c r="AN167" s="1"/>
      <c r="AO167" s="1"/>
      <c r="AP167" s="1"/>
      <c r="AQ167" s="1"/>
      <c r="AR167" s="1"/>
      <c r="AS167" s="334"/>
    </row>
    <row r="168" spans="1:45" s="76" customFormat="1" ht="395.25" customHeight="1" thickBot="1" thickTop="1">
      <c r="A168" s="515"/>
      <c r="B168" s="63">
        <v>5</v>
      </c>
      <c r="C168" s="63"/>
      <c r="D168" s="433"/>
      <c r="E168" s="46" t="s">
        <v>354</v>
      </c>
      <c r="F168" s="46" t="s">
        <v>355</v>
      </c>
      <c r="G168" s="151" t="s">
        <v>296</v>
      </c>
      <c r="H168" s="129" t="s">
        <v>407</v>
      </c>
      <c r="I168" s="86" t="s">
        <v>408</v>
      </c>
      <c r="J168" s="46" t="s">
        <v>297</v>
      </c>
      <c r="K168" s="46" t="s">
        <v>298</v>
      </c>
      <c r="L168" s="46" t="s">
        <v>299</v>
      </c>
      <c r="M168" s="47">
        <v>1</v>
      </c>
      <c r="N168" s="46" t="s">
        <v>31</v>
      </c>
      <c r="O168" s="46" t="s">
        <v>32</v>
      </c>
      <c r="P168" s="46" t="s">
        <v>33</v>
      </c>
      <c r="Q168" s="46" t="s">
        <v>34</v>
      </c>
      <c r="R168" s="315">
        <v>968</v>
      </c>
      <c r="S168" s="315">
        <v>968</v>
      </c>
      <c r="T168" s="296">
        <f t="shared" si="8"/>
        <v>1</v>
      </c>
      <c r="U168" s="296">
        <f t="shared" si="9"/>
        <v>1</v>
      </c>
      <c r="V168" s="297" t="str">
        <f t="shared" si="7"/>
        <v>SATISFACTORIO</v>
      </c>
      <c r="W168" s="361" t="s">
        <v>730</v>
      </c>
      <c r="X168" s="361" t="s">
        <v>890</v>
      </c>
      <c r="Y168" s="263"/>
      <c r="Z168" s="225"/>
      <c r="AA168" s="226"/>
      <c r="AB168" s="226"/>
      <c r="AC168" s="227"/>
      <c r="AD168" s="228"/>
      <c r="AE168" s="228"/>
      <c r="AF168" s="225"/>
      <c r="AG168" s="225"/>
      <c r="AH168" s="226"/>
      <c r="AI168" s="226"/>
      <c r="AJ168" s="227"/>
      <c r="AK168" s="228"/>
      <c r="AL168" s="228"/>
      <c r="AM168" s="1"/>
      <c r="AN168" s="1"/>
      <c r="AO168" s="1"/>
      <c r="AP168" s="1"/>
      <c r="AQ168" s="1"/>
      <c r="AR168" s="1"/>
      <c r="AS168" s="334"/>
    </row>
    <row r="169" spans="1:45" s="76" customFormat="1" ht="395.25" customHeight="1" thickBot="1" thickTop="1">
      <c r="A169" s="515"/>
      <c r="B169" s="63">
        <v>6</v>
      </c>
      <c r="C169" s="63"/>
      <c r="D169" s="433"/>
      <c r="E169" s="46" t="s">
        <v>354</v>
      </c>
      <c r="F169" s="46" t="s">
        <v>355</v>
      </c>
      <c r="G169" s="151" t="s">
        <v>300</v>
      </c>
      <c r="H169" s="129" t="s">
        <v>409</v>
      </c>
      <c r="I169" s="86" t="s">
        <v>410</v>
      </c>
      <c r="J169" s="46" t="s">
        <v>592</v>
      </c>
      <c r="K169" s="46" t="s">
        <v>301</v>
      </c>
      <c r="L169" s="46" t="s">
        <v>302</v>
      </c>
      <c r="M169" s="47">
        <v>1</v>
      </c>
      <c r="N169" s="46" t="s">
        <v>31</v>
      </c>
      <c r="O169" s="46" t="s">
        <v>32</v>
      </c>
      <c r="P169" s="46" t="s">
        <v>33</v>
      </c>
      <c r="Q169" s="46" t="s">
        <v>34</v>
      </c>
      <c r="R169" s="315">
        <v>343</v>
      </c>
      <c r="S169" s="315">
        <v>343</v>
      </c>
      <c r="T169" s="296">
        <f t="shared" si="8"/>
        <v>1</v>
      </c>
      <c r="U169" s="296">
        <f t="shared" si="9"/>
        <v>1</v>
      </c>
      <c r="V169" s="297" t="str">
        <f t="shared" si="7"/>
        <v>SATISFACTORIO</v>
      </c>
      <c r="W169" s="361" t="s">
        <v>731</v>
      </c>
      <c r="X169" s="298" t="s">
        <v>891</v>
      </c>
      <c r="Y169" s="264"/>
      <c r="Z169" s="229"/>
      <c r="AA169" s="230"/>
      <c r="AB169" s="230"/>
      <c r="AC169" s="231"/>
      <c r="AD169" s="232"/>
      <c r="AE169" s="232"/>
      <c r="AF169" s="229"/>
      <c r="AG169" s="229"/>
      <c r="AH169" s="230"/>
      <c r="AI169" s="230"/>
      <c r="AJ169" s="231"/>
      <c r="AK169" s="232"/>
      <c r="AL169" s="232"/>
      <c r="AM169" s="1"/>
      <c r="AN169" s="1"/>
      <c r="AO169" s="1"/>
      <c r="AP169" s="1"/>
      <c r="AQ169" s="1"/>
      <c r="AR169" s="1"/>
      <c r="AS169" s="334"/>
    </row>
    <row r="170" spans="1:45" s="76" customFormat="1" ht="395.25" customHeight="1" thickBot="1" thickTop="1">
      <c r="A170" s="515"/>
      <c r="B170" s="64">
        <v>7</v>
      </c>
      <c r="C170" s="64"/>
      <c r="D170" s="433"/>
      <c r="E170" s="46" t="s">
        <v>358</v>
      </c>
      <c r="F170" s="46" t="s">
        <v>357</v>
      </c>
      <c r="G170" s="128" t="s">
        <v>303</v>
      </c>
      <c r="H170" s="129" t="s">
        <v>304</v>
      </c>
      <c r="I170" s="86" t="s">
        <v>304</v>
      </c>
      <c r="J170" s="46" t="s">
        <v>305</v>
      </c>
      <c r="K170" s="46" t="s">
        <v>306</v>
      </c>
      <c r="L170" s="46" t="s">
        <v>307</v>
      </c>
      <c r="M170" s="47">
        <v>1</v>
      </c>
      <c r="N170" s="46" t="s">
        <v>31</v>
      </c>
      <c r="O170" s="46" t="s">
        <v>32</v>
      </c>
      <c r="P170" s="46" t="s">
        <v>33</v>
      </c>
      <c r="Q170" s="46" t="s">
        <v>34</v>
      </c>
      <c r="R170" s="315">
        <v>14930</v>
      </c>
      <c r="S170" s="315">
        <v>14930</v>
      </c>
      <c r="T170" s="296">
        <f t="shared" si="8"/>
        <v>1</v>
      </c>
      <c r="U170" s="296">
        <f t="shared" si="9"/>
        <v>1</v>
      </c>
      <c r="V170" s="297" t="str">
        <f t="shared" si="7"/>
        <v>SATISFACTORIO</v>
      </c>
      <c r="W170" s="361" t="s">
        <v>732</v>
      </c>
      <c r="X170" s="361" t="s">
        <v>894</v>
      </c>
      <c r="Y170" s="264"/>
      <c r="Z170" s="229"/>
      <c r="AA170" s="230"/>
      <c r="AB170" s="230"/>
      <c r="AC170" s="231"/>
      <c r="AD170" s="232"/>
      <c r="AE170" s="232"/>
      <c r="AF170" s="229"/>
      <c r="AG170" s="229"/>
      <c r="AH170" s="230"/>
      <c r="AI170" s="230"/>
      <c r="AJ170" s="231"/>
      <c r="AK170" s="232"/>
      <c r="AL170" s="232"/>
      <c r="AM170" s="1"/>
      <c r="AN170" s="1"/>
      <c r="AO170" s="1"/>
      <c r="AP170" s="1"/>
      <c r="AQ170" s="1"/>
      <c r="AR170" s="1"/>
      <c r="AS170" s="334"/>
    </row>
    <row r="171" spans="1:45" s="76" customFormat="1" ht="395.25" customHeight="1" thickBot="1" thickTop="1">
      <c r="A171" s="515"/>
      <c r="B171" s="63">
        <v>8</v>
      </c>
      <c r="C171" s="63"/>
      <c r="D171" s="433"/>
      <c r="E171" s="46" t="s">
        <v>354</v>
      </c>
      <c r="F171" s="46" t="s">
        <v>355</v>
      </c>
      <c r="G171" s="128" t="s">
        <v>308</v>
      </c>
      <c r="H171" s="129" t="s">
        <v>593</v>
      </c>
      <c r="I171" s="86" t="s">
        <v>594</v>
      </c>
      <c r="J171" s="46" t="s">
        <v>595</v>
      </c>
      <c r="K171" s="46" t="s">
        <v>309</v>
      </c>
      <c r="L171" s="46" t="s">
        <v>310</v>
      </c>
      <c r="M171" s="47">
        <v>1</v>
      </c>
      <c r="N171" s="46" t="s">
        <v>31</v>
      </c>
      <c r="O171" s="46" t="s">
        <v>32</v>
      </c>
      <c r="P171" s="46" t="s">
        <v>33</v>
      </c>
      <c r="Q171" s="46" t="s">
        <v>34</v>
      </c>
      <c r="R171" s="315">
        <v>5</v>
      </c>
      <c r="S171" s="315">
        <v>5</v>
      </c>
      <c r="T171" s="296">
        <f t="shared" si="8"/>
        <v>1</v>
      </c>
      <c r="U171" s="296">
        <f t="shared" si="9"/>
        <v>1</v>
      </c>
      <c r="V171" s="297" t="str">
        <f t="shared" si="7"/>
        <v>SATISFACTORIO</v>
      </c>
      <c r="W171" s="361" t="s">
        <v>853</v>
      </c>
      <c r="X171" s="361" t="s">
        <v>895</v>
      </c>
      <c r="Y171" s="264"/>
      <c r="Z171" s="229"/>
      <c r="AA171" s="230"/>
      <c r="AB171" s="230"/>
      <c r="AC171" s="231"/>
      <c r="AD171" s="232"/>
      <c r="AE171" s="232"/>
      <c r="AF171" s="229"/>
      <c r="AG171" s="229"/>
      <c r="AH171" s="230"/>
      <c r="AI171" s="230"/>
      <c r="AJ171" s="231"/>
      <c r="AK171" s="232"/>
      <c r="AL171" s="232"/>
      <c r="AM171" s="1"/>
      <c r="AN171" s="1"/>
      <c r="AO171" s="1"/>
      <c r="AP171" s="1"/>
      <c r="AQ171" s="1"/>
      <c r="AR171" s="1"/>
      <c r="AS171" s="334"/>
    </row>
    <row r="172" spans="1:45" s="76" customFormat="1" ht="395.25" customHeight="1" thickBot="1" thickTop="1">
      <c r="A172" s="515"/>
      <c r="B172" s="63"/>
      <c r="C172" s="63" t="s">
        <v>494</v>
      </c>
      <c r="D172" s="433"/>
      <c r="E172" s="46" t="s">
        <v>354</v>
      </c>
      <c r="F172" s="46" t="s">
        <v>355</v>
      </c>
      <c r="G172" s="151" t="s">
        <v>493</v>
      </c>
      <c r="H172" s="129" t="s">
        <v>495</v>
      </c>
      <c r="I172" s="86" t="s">
        <v>496</v>
      </c>
      <c r="J172" s="46" t="s">
        <v>293</v>
      </c>
      <c r="K172" s="46" t="s">
        <v>491</v>
      </c>
      <c r="L172" s="46" t="s">
        <v>310</v>
      </c>
      <c r="M172" s="47">
        <v>1</v>
      </c>
      <c r="N172" s="46" t="s">
        <v>31</v>
      </c>
      <c r="O172" s="46" t="s">
        <v>32</v>
      </c>
      <c r="P172" s="46" t="s">
        <v>33</v>
      </c>
      <c r="Q172" s="46" t="s">
        <v>34</v>
      </c>
      <c r="R172" s="315">
        <v>1</v>
      </c>
      <c r="S172" s="315">
        <v>1</v>
      </c>
      <c r="T172" s="296">
        <f t="shared" si="8"/>
        <v>1</v>
      </c>
      <c r="U172" s="296">
        <f t="shared" si="9"/>
        <v>1</v>
      </c>
      <c r="V172" s="297" t="str">
        <f t="shared" si="7"/>
        <v>SATISFACTORIO</v>
      </c>
      <c r="W172" s="361" t="s">
        <v>733</v>
      </c>
      <c r="X172" s="298" t="s">
        <v>892</v>
      </c>
      <c r="Y172" s="264"/>
      <c r="Z172" s="229"/>
      <c r="AA172" s="230"/>
      <c r="AB172" s="230"/>
      <c r="AC172" s="231"/>
      <c r="AD172" s="232"/>
      <c r="AE172" s="232"/>
      <c r="AF172" s="229"/>
      <c r="AG172" s="229"/>
      <c r="AH172" s="230"/>
      <c r="AI172" s="230"/>
      <c r="AJ172" s="231"/>
      <c r="AK172" s="232"/>
      <c r="AL172" s="232"/>
      <c r="AM172" s="1"/>
      <c r="AN172" s="1"/>
      <c r="AO172" s="1"/>
      <c r="AP172" s="1"/>
      <c r="AQ172" s="1"/>
      <c r="AR172" s="1"/>
      <c r="AS172" s="334"/>
    </row>
    <row r="173" spans="1:45" s="76" customFormat="1" ht="395.25" customHeight="1" thickBot="1" thickTop="1">
      <c r="A173" s="515"/>
      <c r="B173" s="63">
        <v>9</v>
      </c>
      <c r="C173" s="63"/>
      <c r="D173" s="433"/>
      <c r="E173" s="46" t="s">
        <v>354</v>
      </c>
      <c r="F173" s="46" t="s">
        <v>355</v>
      </c>
      <c r="G173" s="128" t="s">
        <v>311</v>
      </c>
      <c r="H173" s="129" t="s">
        <v>596</v>
      </c>
      <c r="I173" s="86" t="s">
        <v>597</v>
      </c>
      <c r="J173" s="46" t="s">
        <v>293</v>
      </c>
      <c r="K173" s="46" t="s">
        <v>312</v>
      </c>
      <c r="L173" s="46" t="s">
        <v>310</v>
      </c>
      <c r="M173" s="47">
        <v>1</v>
      </c>
      <c r="N173" s="46" t="s">
        <v>31</v>
      </c>
      <c r="O173" s="46" t="s">
        <v>32</v>
      </c>
      <c r="P173" s="46" t="s">
        <v>33</v>
      </c>
      <c r="Q173" s="46" t="s">
        <v>34</v>
      </c>
      <c r="R173" s="315">
        <v>1</v>
      </c>
      <c r="S173" s="315">
        <v>2</v>
      </c>
      <c r="T173" s="296">
        <f t="shared" si="8"/>
        <v>0.5</v>
      </c>
      <c r="U173" s="296">
        <f t="shared" si="9"/>
        <v>0.5</v>
      </c>
      <c r="V173" s="297" t="str">
        <f t="shared" si="7"/>
        <v>MINIMO</v>
      </c>
      <c r="W173" s="361" t="s">
        <v>734</v>
      </c>
      <c r="X173" s="361" t="s">
        <v>893</v>
      </c>
      <c r="Y173" s="264"/>
      <c r="Z173" s="229"/>
      <c r="AA173" s="230"/>
      <c r="AB173" s="230"/>
      <c r="AC173" s="231"/>
      <c r="AD173" s="232"/>
      <c r="AE173" s="232"/>
      <c r="AF173" s="229"/>
      <c r="AG173" s="229"/>
      <c r="AH173" s="230"/>
      <c r="AI173" s="230"/>
      <c r="AJ173" s="231"/>
      <c r="AK173" s="232"/>
      <c r="AL173" s="232"/>
      <c r="AM173" s="1"/>
      <c r="AN173" s="1"/>
      <c r="AO173" s="1"/>
      <c r="AP173" s="1"/>
      <c r="AQ173" s="1"/>
      <c r="AR173" s="1"/>
      <c r="AS173" s="334"/>
    </row>
    <row r="174" spans="1:45" s="76" customFormat="1" ht="290.25" customHeight="1" thickBot="1" thickTop="1">
      <c r="A174" s="515"/>
      <c r="B174" s="64">
        <v>10</v>
      </c>
      <c r="C174" s="64"/>
      <c r="D174" s="433"/>
      <c r="E174" s="46" t="s">
        <v>354</v>
      </c>
      <c r="F174" s="46" t="s">
        <v>355</v>
      </c>
      <c r="G174" s="128" t="s">
        <v>313</v>
      </c>
      <c r="H174" s="129" t="s">
        <v>348</v>
      </c>
      <c r="I174" s="85" t="s">
        <v>348</v>
      </c>
      <c r="J174" s="44" t="s">
        <v>314</v>
      </c>
      <c r="K174" s="44" t="s">
        <v>315</v>
      </c>
      <c r="L174" s="44" t="s">
        <v>316</v>
      </c>
      <c r="M174" s="47">
        <v>1</v>
      </c>
      <c r="N174" s="46" t="s">
        <v>31</v>
      </c>
      <c r="O174" s="46" t="s">
        <v>32</v>
      </c>
      <c r="P174" s="46" t="s">
        <v>33</v>
      </c>
      <c r="Q174" s="46" t="s">
        <v>34</v>
      </c>
      <c r="R174" s="315">
        <v>0.2</v>
      </c>
      <c r="S174" s="315">
        <v>1</v>
      </c>
      <c r="T174" s="296">
        <f t="shared" si="8"/>
        <v>0.2</v>
      </c>
      <c r="U174" s="296">
        <f t="shared" si="9"/>
        <v>0.2</v>
      </c>
      <c r="V174" s="395" t="str">
        <f t="shared" si="7"/>
        <v>INSATISFACTORIO</v>
      </c>
      <c r="W174" s="361" t="s">
        <v>735</v>
      </c>
      <c r="X174" s="298" t="s">
        <v>896</v>
      </c>
      <c r="Y174" s="264"/>
      <c r="Z174" s="229"/>
      <c r="AA174" s="230"/>
      <c r="AB174" s="230"/>
      <c r="AC174" s="231"/>
      <c r="AD174" s="232"/>
      <c r="AE174" s="232"/>
      <c r="AF174" s="229"/>
      <c r="AG174" s="229"/>
      <c r="AH174" s="230"/>
      <c r="AI174" s="230"/>
      <c r="AJ174" s="231"/>
      <c r="AK174" s="232"/>
      <c r="AL174" s="232"/>
      <c r="AM174" s="1"/>
      <c r="AN174" s="1"/>
      <c r="AO174" s="1"/>
      <c r="AP174" s="1"/>
      <c r="AQ174" s="1"/>
      <c r="AR174" s="1"/>
      <c r="AS174" s="334"/>
    </row>
    <row r="175" spans="1:45" s="76" customFormat="1" ht="245.25" customHeight="1" thickBot="1" thickTop="1">
      <c r="A175" s="515"/>
      <c r="B175" s="63">
        <v>11</v>
      </c>
      <c r="C175" s="63"/>
      <c r="D175" s="433"/>
      <c r="E175" s="46" t="s">
        <v>354</v>
      </c>
      <c r="F175" s="46" t="s">
        <v>355</v>
      </c>
      <c r="G175" s="128" t="s">
        <v>317</v>
      </c>
      <c r="H175" s="129" t="s">
        <v>320</v>
      </c>
      <c r="I175" s="86" t="s">
        <v>320</v>
      </c>
      <c r="J175" s="46" t="s">
        <v>318</v>
      </c>
      <c r="K175" s="46" t="s">
        <v>60</v>
      </c>
      <c r="L175" s="46" t="s">
        <v>61</v>
      </c>
      <c r="M175" s="47">
        <v>1</v>
      </c>
      <c r="N175" s="46" t="s">
        <v>31</v>
      </c>
      <c r="O175" s="46" t="s">
        <v>32</v>
      </c>
      <c r="P175" s="46" t="s">
        <v>33</v>
      </c>
      <c r="Q175" s="46" t="s">
        <v>34</v>
      </c>
      <c r="R175" s="315">
        <v>0</v>
      </c>
      <c r="S175" s="315">
        <v>1</v>
      </c>
      <c r="T175" s="415">
        <v>0</v>
      </c>
      <c r="U175" s="415">
        <v>0</v>
      </c>
      <c r="V175" s="395" t="s">
        <v>12</v>
      </c>
      <c r="W175" s="361" t="s">
        <v>114</v>
      </c>
      <c r="X175" s="361" t="s">
        <v>996</v>
      </c>
      <c r="Y175" s="264"/>
      <c r="Z175" s="229"/>
      <c r="AA175" s="230"/>
      <c r="AB175" s="230"/>
      <c r="AC175" s="231"/>
      <c r="AD175" s="232"/>
      <c r="AE175" s="232"/>
      <c r="AF175" s="229"/>
      <c r="AG175" s="229"/>
      <c r="AH175" s="230"/>
      <c r="AI175" s="230"/>
      <c r="AJ175" s="231"/>
      <c r="AK175" s="232"/>
      <c r="AL175" s="232"/>
      <c r="AM175" s="1"/>
      <c r="AN175" s="1"/>
      <c r="AO175" s="1"/>
      <c r="AP175" s="1"/>
      <c r="AQ175" s="1"/>
      <c r="AR175" s="1"/>
      <c r="AS175" s="334"/>
    </row>
    <row r="176" spans="1:45" s="76" customFormat="1" ht="232.5" customHeight="1" thickBot="1" thickTop="1">
      <c r="A176" s="515"/>
      <c r="B176" s="63">
        <v>12</v>
      </c>
      <c r="C176" s="63"/>
      <c r="D176" s="433" t="s">
        <v>26</v>
      </c>
      <c r="E176" s="46" t="s">
        <v>354</v>
      </c>
      <c r="F176" s="46" t="s">
        <v>355</v>
      </c>
      <c r="G176" s="128" t="s">
        <v>45</v>
      </c>
      <c r="H176" s="129" t="s">
        <v>46</v>
      </c>
      <c r="I176" s="86" t="s">
        <v>46</v>
      </c>
      <c r="J176" s="46" t="s">
        <v>293</v>
      </c>
      <c r="K176" s="46" t="s">
        <v>48</v>
      </c>
      <c r="L176" s="46" t="s">
        <v>88</v>
      </c>
      <c r="M176" s="47">
        <v>1</v>
      </c>
      <c r="N176" s="46" t="s">
        <v>31</v>
      </c>
      <c r="O176" s="46" t="s">
        <v>32</v>
      </c>
      <c r="P176" s="46" t="s">
        <v>33</v>
      </c>
      <c r="Q176" s="46" t="s">
        <v>34</v>
      </c>
      <c r="R176" s="315">
        <v>11</v>
      </c>
      <c r="S176" s="315">
        <v>11</v>
      </c>
      <c r="T176" s="296">
        <f t="shared" si="8"/>
        <v>1</v>
      </c>
      <c r="U176" s="296">
        <f t="shared" si="9"/>
        <v>1</v>
      </c>
      <c r="V176" s="297" t="str">
        <f t="shared" si="7"/>
        <v>SATISFACTORIO</v>
      </c>
      <c r="W176" s="361" t="s">
        <v>736</v>
      </c>
      <c r="X176" s="361" t="s">
        <v>951</v>
      </c>
      <c r="Y176" s="264"/>
      <c r="Z176" s="229"/>
      <c r="AA176" s="230"/>
      <c r="AB176" s="230"/>
      <c r="AC176" s="231"/>
      <c r="AD176" s="232"/>
      <c r="AE176" s="232"/>
      <c r="AF176" s="229"/>
      <c r="AG176" s="229"/>
      <c r="AH176" s="230"/>
      <c r="AI176" s="230"/>
      <c r="AJ176" s="231"/>
      <c r="AK176" s="232"/>
      <c r="AL176" s="232"/>
      <c r="AM176" s="1"/>
      <c r="AN176" s="1"/>
      <c r="AO176" s="1"/>
      <c r="AP176" s="1"/>
      <c r="AQ176" s="1"/>
      <c r="AR176" s="1"/>
      <c r="AS176" s="334"/>
    </row>
    <row r="177" spans="1:45" s="76" customFormat="1" ht="395.25" customHeight="1" thickBot="1" thickTop="1">
      <c r="A177" s="515"/>
      <c r="B177" s="64">
        <v>13</v>
      </c>
      <c r="C177" s="64"/>
      <c r="D177" s="433"/>
      <c r="E177" s="46" t="s">
        <v>359</v>
      </c>
      <c r="F177" s="46" t="s">
        <v>366</v>
      </c>
      <c r="G177" s="446" t="s">
        <v>49</v>
      </c>
      <c r="H177" s="129" t="s">
        <v>50</v>
      </c>
      <c r="I177" s="86" t="s">
        <v>51</v>
      </c>
      <c r="J177" s="46" t="s">
        <v>319</v>
      </c>
      <c r="K177" s="46"/>
      <c r="L177" s="46" t="s">
        <v>53</v>
      </c>
      <c r="M177" s="47">
        <v>1</v>
      </c>
      <c r="N177" s="46" t="s">
        <v>31</v>
      </c>
      <c r="O177" s="46" t="s">
        <v>32</v>
      </c>
      <c r="P177" s="46" t="s">
        <v>33</v>
      </c>
      <c r="Q177" s="46" t="s">
        <v>34</v>
      </c>
      <c r="R177" s="315">
        <v>1</v>
      </c>
      <c r="S177" s="315">
        <v>1</v>
      </c>
      <c r="T177" s="296">
        <f t="shared" si="8"/>
        <v>1</v>
      </c>
      <c r="U177" s="296">
        <f t="shared" si="9"/>
        <v>1</v>
      </c>
      <c r="V177" s="297" t="str">
        <f t="shared" si="7"/>
        <v>SATISFACTORIO</v>
      </c>
      <c r="W177" s="361" t="s">
        <v>854</v>
      </c>
      <c r="X177" s="298" t="s">
        <v>897</v>
      </c>
      <c r="Y177" s="264"/>
      <c r="Z177" s="229"/>
      <c r="AA177" s="230"/>
      <c r="AB177" s="230"/>
      <c r="AC177" s="231"/>
      <c r="AD177" s="232"/>
      <c r="AE177" s="232"/>
      <c r="AF177" s="229"/>
      <c r="AG177" s="229"/>
      <c r="AH177" s="230"/>
      <c r="AI177" s="230"/>
      <c r="AJ177" s="231"/>
      <c r="AK177" s="232"/>
      <c r="AL177" s="232"/>
      <c r="AM177" s="1"/>
      <c r="AN177" s="1"/>
      <c r="AO177" s="1"/>
      <c r="AP177" s="1"/>
      <c r="AQ177" s="1"/>
      <c r="AR177" s="1"/>
      <c r="AS177" s="334"/>
    </row>
    <row r="178" spans="1:45" s="76" customFormat="1" ht="225" customHeight="1" thickBot="1" thickTop="1">
      <c r="A178" s="515"/>
      <c r="B178" s="63">
        <v>14</v>
      </c>
      <c r="C178" s="63"/>
      <c r="D178" s="433"/>
      <c r="E178" s="46" t="s">
        <v>359</v>
      </c>
      <c r="F178" s="46" t="s">
        <v>366</v>
      </c>
      <c r="G178" s="446"/>
      <c r="H178" s="129" t="s">
        <v>54</v>
      </c>
      <c r="I178" s="86" t="s">
        <v>54</v>
      </c>
      <c r="J178" s="46" t="s">
        <v>319</v>
      </c>
      <c r="K178" s="46"/>
      <c r="L178" s="46" t="s">
        <v>55</v>
      </c>
      <c r="M178" s="47">
        <v>1</v>
      </c>
      <c r="N178" s="46" t="s">
        <v>31</v>
      </c>
      <c r="O178" s="46" t="s">
        <v>32</v>
      </c>
      <c r="P178" s="46" t="s">
        <v>33</v>
      </c>
      <c r="Q178" s="46" t="s">
        <v>34</v>
      </c>
      <c r="R178" s="315">
        <v>1</v>
      </c>
      <c r="S178" s="315">
        <v>1</v>
      </c>
      <c r="T178" s="296">
        <f t="shared" si="8"/>
        <v>1</v>
      </c>
      <c r="U178" s="296">
        <f t="shared" si="9"/>
        <v>1</v>
      </c>
      <c r="V178" s="297" t="str">
        <f t="shared" si="7"/>
        <v>SATISFACTORIO</v>
      </c>
      <c r="W178" s="361" t="s">
        <v>854</v>
      </c>
      <c r="X178" s="298" t="s">
        <v>898</v>
      </c>
      <c r="Y178" s="264"/>
      <c r="Z178" s="229"/>
      <c r="AA178" s="230"/>
      <c r="AB178" s="230"/>
      <c r="AC178" s="231"/>
      <c r="AD178" s="232"/>
      <c r="AE178" s="232"/>
      <c r="AF178" s="229"/>
      <c r="AG178" s="229"/>
      <c r="AH178" s="230"/>
      <c r="AI178" s="230"/>
      <c r="AJ178" s="231"/>
      <c r="AK178" s="232"/>
      <c r="AL178" s="232"/>
      <c r="AM178" s="1"/>
      <c r="AN178" s="1"/>
      <c r="AO178" s="1"/>
      <c r="AP178" s="1"/>
      <c r="AQ178" s="1"/>
      <c r="AR178" s="1"/>
      <c r="AS178" s="334"/>
    </row>
    <row r="179" spans="1:45" s="76" customFormat="1" ht="243" customHeight="1" thickBot="1" thickTop="1">
      <c r="A179" s="515"/>
      <c r="B179" s="63">
        <v>15</v>
      </c>
      <c r="C179" s="63"/>
      <c r="D179" s="433"/>
      <c r="E179" s="46" t="s">
        <v>359</v>
      </c>
      <c r="F179" s="46" t="s">
        <v>366</v>
      </c>
      <c r="G179" s="446"/>
      <c r="H179" s="129" t="s">
        <v>56</v>
      </c>
      <c r="I179" s="86" t="s">
        <v>56</v>
      </c>
      <c r="J179" s="46" t="s">
        <v>319</v>
      </c>
      <c r="K179" s="46"/>
      <c r="L179" s="46" t="s">
        <v>57</v>
      </c>
      <c r="M179" s="47">
        <v>1</v>
      </c>
      <c r="N179" s="46" t="s">
        <v>31</v>
      </c>
      <c r="O179" s="46" t="s">
        <v>32</v>
      </c>
      <c r="P179" s="46" t="s">
        <v>33</v>
      </c>
      <c r="Q179" s="46" t="s">
        <v>34</v>
      </c>
      <c r="R179" s="315" t="s">
        <v>114</v>
      </c>
      <c r="S179" s="315" t="s">
        <v>114</v>
      </c>
      <c r="T179" s="315" t="s">
        <v>114</v>
      </c>
      <c r="U179" s="315" t="s">
        <v>114</v>
      </c>
      <c r="V179" s="315" t="s">
        <v>114</v>
      </c>
      <c r="W179" s="361" t="s">
        <v>706</v>
      </c>
      <c r="X179" s="361" t="s">
        <v>706</v>
      </c>
      <c r="Y179" s="264"/>
      <c r="Z179" s="229"/>
      <c r="AA179" s="230"/>
      <c r="AB179" s="230"/>
      <c r="AC179" s="231"/>
      <c r="AD179" s="232"/>
      <c r="AE179" s="232"/>
      <c r="AF179" s="229"/>
      <c r="AG179" s="229"/>
      <c r="AH179" s="230"/>
      <c r="AI179" s="230"/>
      <c r="AJ179" s="231"/>
      <c r="AK179" s="232"/>
      <c r="AL179" s="232"/>
      <c r="AM179" s="1"/>
      <c r="AN179" s="1"/>
      <c r="AO179" s="1"/>
      <c r="AP179" s="1"/>
      <c r="AQ179" s="1"/>
      <c r="AR179" s="1"/>
      <c r="AS179" s="334"/>
    </row>
    <row r="180" spans="1:45" s="76" customFormat="1" ht="395.25" customHeight="1" thickBot="1" thickTop="1">
      <c r="A180" s="421" t="s">
        <v>321</v>
      </c>
      <c r="B180" s="65">
        <v>1</v>
      </c>
      <c r="C180" s="65"/>
      <c r="D180" s="434" t="s">
        <v>112</v>
      </c>
      <c r="E180" s="157" t="s">
        <v>356</v>
      </c>
      <c r="F180" s="157" t="s">
        <v>361</v>
      </c>
      <c r="G180" s="158" t="s">
        <v>426</v>
      </c>
      <c r="H180" s="130" t="s">
        <v>690</v>
      </c>
      <c r="I180" s="87"/>
      <c r="J180" s="157" t="s">
        <v>323</v>
      </c>
      <c r="K180" s="157" t="s">
        <v>130</v>
      </c>
      <c r="L180" s="157" t="s">
        <v>131</v>
      </c>
      <c r="M180" s="43">
        <v>1</v>
      </c>
      <c r="N180" s="157" t="s">
        <v>31</v>
      </c>
      <c r="O180" s="157" t="s">
        <v>32</v>
      </c>
      <c r="P180" s="157" t="s">
        <v>33</v>
      </c>
      <c r="Q180" s="157" t="s">
        <v>34</v>
      </c>
      <c r="R180" s="314">
        <v>1</v>
      </c>
      <c r="S180" s="314">
        <v>1</v>
      </c>
      <c r="T180" s="299">
        <f t="shared" si="8"/>
        <v>1</v>
      </c>
      <c r="U180" s="299">
        <f t="shared" si="9"/>
        <v>1</v>
      </c>
      <c r="V180" s="300" t="str">
        <f t="shared" si="7"/>
        <v>SATISFACTORIO</v>
      </c>
      <c r="W180" s="362" t="s">
        <v>737</v>
      </c>
      <c r="X180" s="301" t="s">
        <v>877</v>
      </c>
      <c r="Y180" s="264"/>
      <c r="Z180" s="229"/>
      <c r="AA180" s="230"/>
      <c r="AB180" s="230"/>
      <c r="AC180" s="231"/>
      <c r="AD180" s="232"/>
      <c r="AE180" s="232"/>
      <c r="AF180" s="229"/>
      <c r="AG180" s="229"/>
      <c r="AH180" s="230"/>
      <c r="AI180" s="230"/>
      <c r="AJ180" s="231"/>
      <c r="AK180" s="232"/>
      <c r="AL180" s="232"/>
      <c r="AM180" s="1"/>
      <c r="AN180" s="1"/>
      <c r="AO180" s="1"/>
      <c r="AP180" s="1"/>
      <c r="AQ180" s="1"/>
      <c r="AR180" s="1"/>
      <c r="AS180" s="334"/>
    </row>
    <row r="181" spans="1:45" s="76" customFormat="1" ht="395.25" customHeight="1" thickBot="1" thickTop="1">
      <c r="A181" s="421"/>
      <c r="B181" s="65">
        <v>2</v>
      </c>
      <c r="C181" s="65"/>
      <c r="D181" s="434"/>
      <c r="E181" s="157" t="s">
        <v>358</v>
      </c>
      <c r="F181" s="157" t="s">
        <v>357</v>
      </c>
      <c r="G181" s="158" t="s">
        <v>322</v>
      </c>
      <c r="H181" s="130" t="s">
        <v>347</v>
      </c>
      <c r="I181" s="87"/>
      <c r="J181" s="157" t="s">
        <v>323</v>
      </c>
      <c r="K181" s="42" t="s">
        <v>324</v>
      </c>
      <c r="L181" s="157" t="s">
        <v>325</v>
      </c>
      <c r="M181" s="43">
        <v>1</v>
      </c>
      <c r="N181" s="157" t="s">
        <v>31</v>
      </c>
      <c r="O181" s="157" t="s">
        <v>32</v>
      </c>
      <c r="P181" s="157" t="s">
        <v>33</v>
      </c>
      <c r="Q181" s="157" t="s">
        <v>34</v>
      </c>
      <c r="R181" s="314">
        <v>0.7</v>
      </c>
      <c r="S181" s="314">
        <v>1</v>
      </c>
      <c r="T181" s="299">
        <v>0.5</v>
      </c>
      <c r="U181" s="299">
        <f t="shared" si="9"/>
        <v>0.5</v>
      </c>
      <c r="V181" s="300" t="str">
        <f t="shared" si="7"/>
        <v>MINIMO</v>
      </c>
      <c r="W181" s="362" t="s">
        <v>738</v>
      </c>
      <c r="X181" s="301" t="s">
        <v>878</v>
      </c>
      <c r="Y181" s="265"/>
      <c r="Z181" s="233"/>
      <c r="AA181" s="234"/>
      <c r="AB181" s="234"/>
      <c r="AC181" s="235"/>
      <c r="AD181" s="236"/>
      <c r="AE181" s="236"/>
      <c r="AF181" s="233"/>
      <c r="AG181" s="233"/>
      <c r="AH181" s="234"/>
      <c r="AI181" s="234"/>
      <c r="AJ181" s="235"/>
      <c r="AK181" s="236"/>
      <c r="AL181" s="236"/>
      <c r="AM181" s="1"/>
      <c r="AN181" s="1"/>
      <c r="AO181" s="1"/>
      <c r="AP181" s="1"/>
      <c r="AQ181" s="1"/>
      <c r="AR181" s="1"/>
      <c r="AS181" s="334"/>
    </row>
    <row r="182" spans="1:45" s="12" customFormat="1" ht="395.25" customHeight="1" thickBot="1" thickTop="1">
      <c r="A182" s="421"/>
      <c r="B182" s="65">
        <v>3</v>
      </c>
      <c r="C182" s="65"/>
      <c r="D182" s="434"/>
      <c r="E182" s="157" t="s">
        <v>358</v>
      </c>
      <c r="F182" s="157" t="s">
        <v>357</v>
      </c>
      <c r="G182" s="158" t="s">
        <v>420</v>
      </c>
      <c r="H182" s="130" t="s">
        <v>421</v>
      </c>
      <c r="I182" s="87"/>
      <c r="J182" s="157" t="s">
        <v>323</v>
      </c>
      <c r="K182" s="42" t="s">
        <v>422</v>
      </c>
      <c r="L182" s="157" t="s">
        <v>325</v>
      </c>
      <c r="M182" s="43">
        <v>1</v>
      </c>
      <c r="N182" s="157" t="s">
        <v>31</v>
      </c>
      <c r="O182" s="157" t="s">
        <v>32</v>
      </c>
      <c r="P182" s="157" t="s">
        <v>33</v>
      </c>
      <c r="Q182" s="157" t="s">
        <v>34</v>
      </c>
      <c r="R182" s="314">
        <v>0.7</v>
      </c>
      <c r="S182" s="314">
        <v>1</v>
      </c>
      <c r="T182" s="299">
        <v>0.5</v>
      </c>
      <c r="U182" s="299">
        <f t="shared" si="9"/>
        <v>0.5</v>
      </c>
      <c r="V182" s="300" t="str">
        <f t="shared" si="7"/>
        <v>MINIMO</v>
      </c>
      <c r="W182" s="362" t="s">
        <v>739</v>
      </c>
      <c r="X182" s="301" t="s">
        <v>879</v>
      </c>
      <c r="Y182" s="265"/>
      <c r="Z182" s="233"/>
      <c r="AA182" s="234"/>
      <c r="AB182" s="234"/>
      <c r="AC182" s="235"/>
      <c r="AD182" s="236"/>
      <c r="AE182" s="236"/>
      <c r="AF182" s="233"/>
      <c r="AG182" s="233"/>
      <c r="AH182" s="234"/>
      <c r="AI182" s="234"/>
      <c r="AJ182" s="235"/>
      <c r="AK182" s="236"/>
      <c r="AL182" s="236"/>
      <c r="AM182" s="1"/>
      <c r="AN182" s="1"/>
      <c r="AO182" s="1"/>
      <c r="AP182" s="1"/>
      <c r="AQ182" s="1"/>
      <c r="AR182" s="1"/>
      <c r="AS182" s="333"/>
    </row>
    <row r="183" spans="1:45" s="76" customFormat="1" ht="395.25" customHeight="1" thickBot="1" thickTop="1">
      <c r="A183" s="421"/>
      <c r="B183" s="65">
        <v>4</v>
      </c>
      <c r="C183" s="65"/>
      <c r="D183" s="434"/>
      <c r="E183" s="157" t="s">
        <v>358</v>
      </c>
      <c r="F183" s="157" t="s">
        <v>357</v>
      </c>
      <c r="G183" s="158" t="s">
        <v>326</v>
      </c>
      <c r="H183" s="130" t="s">
        <v>327</v>
      </c>
      <c r="I183" s="87"/>
      <c r="J183" s="157" t="s">
        <v>323</v>
      </c>
      <c r="K183" s="157" t="s">
        <v>328</v>
      </c>
      <c r="L183" s="157" t="s">
        <v>329</v>
      </c>
      <c r="M183" s="43">
        <v>1</v>
      </c>
      <c r="N183" s="157" t="s">
        <v>31</v>
      </c>
      <c r="O183" s="157" t="s">
        <v>32</v>
      </c>
      <c r="P183" s="157" t="s">
        <v>33</v>
      </c>
      <c r="Q183" s="157" t="s">
        <v>34</v>
      </c>
      <c r="R183" s="314">
        <v>2</v>
      </c>
      <c r="S183" s="314">
        <v>2</v>
      </c>
      <c r="T183" s="299">
        <f t="shared" si="8"/>
        <v>1</v>
      </c>
      <c r="U183" s="299">
        <f t="shared" si="9"/>
        <v>1</v>
      </c>
      <c r="V183" s="300" t="str">
        <f t="shared" si="7"/>
        <v>SATISFACTORIO</v>
      </c>
      <c r="W183" s="362" t="s">
        <v>855</v>
      </c>
      <c r="X183" s="301" t="s">
        <v>880</v>
      </c>
      <c r="Y183" s="265"/>
      <c r="Z183" s="233"/>
      <c r="AA183" s="234"/>
      <c r="AB183" s="234"/>
      <c r="AC183" s="235"/>
      <c r="AD183" s="236"/>
      <c r="AE183" s="236"/>
      <c r="AF183" s="233"/>
      <c r="AG183" s="233"/>
      <c r="AH183" s="234"/>
      <c r="AI183" s="234"/>
      <c r="AJ183" s="235"/>
      <c r="AK183" s="236"/>
      <c r="AL183" s="236"/>
      <c r="AM183" s="1"/>
      <c r="AN183" s="1"/>
      <c r="AO183" s="1"/>
      <c r="AP183" s="1"/>
      <c r="AQ183" s="1"/>
      <c r="AR183" s="1"/>
      <c r="AS183" s="334"/>
    </row>
    <row r="184" spans="1:45" s="76" customFormat="1" ht="395.25" customHeight="1" thickBot="1" thickTop="1">
      <c r="A184" s="421"/>
      <c r="B184" s="65">
        <v>5</v>
      </c>
      <c r="C184" s="65"/>
      <c r="D184" s="434"/>
      <c r="E184" s="157" t="s">
        <v>358</v>
      </c>
      <c r="F184" s="157" t="s">
        <v>357</v>
      </c>
      <c r="G184" s="158" t="s">
        <v>330</v>
      </c>
      <c r="H184" s="130" t="s">
        <v>412</v>
      </c>
      <c r="I184" s="87" t="s">
        <v>413</v>
      </c>
      <c r="J184" s="157" t="s">
        <v>323</v>
      </c>
      <c r="K184" s="157" t="s">
        <v>331</v>
      </c>
      <c r="L184" s="157" t="s">
        <v>325</v>
      </c>
      <c r="M184" s="43">
        <v>1</v>
      </c>
      <c r="N184" s="157" t="s">
        <v>31</v>
      </c>
      <c r="O184" s="157" t="s">
        <v>32</v>
      </c>
      <c r="P184" s="157" t="s">
        <v>33</v>
      </c>
      <c r="Q184" s="157" t="s">
        <v>34</v>
      </c>
      <c r="R184" s="314">
        <v>2</v>
      </c>
      <c r="S184" s="314">
        <v>2</v>
      </c>
      <c r="T184" s="299">
        <f t="shared" si="8"/>
        <v>1</v>
      </c>
      <c r="U184" s="299">
        <f t="shared" si="9"/>
        <v>1</v>
      </c>
      <c r="V184" s="300" t="str">
        <f t="shared" si="7"/>
        <v>SATISFACTORIO</v>
      </c>
      <c r="W184" s="362" t="s">
        <v>740</v>
      </c>
      <c r="X184" s="301" t="s">
        <v>881</v>
      </c>
      <c r="Y184" s="265"/>
      <c r="Z184" s="233"/>
      <c r="AA184" s="234"/>
      <c r="AB184" s="234"/>
      <c r="AC184" s="235"/>
      <c r="AD184" s="236"/>
      <c r="AE184" s="236"/>
      <c r="AF184" s="233"/>
      <c r="AG184" s="233"/>
      <c r="AH184" s="234"/>
      <c r="AI184" s="234"/>
      <c r="AJ184" s="235"/>
      <c r="AK184" s="236"/>
      <c r="AL184" s="236"/>
      <c r="AM184" s="1"/>
      <c r="AN184" s="1"/>
      <c r="AO184" s="1"/>
      <c r="AP184" s="1"/>
      <c r="AQ184" s="1"/>
      <c r="AR184" s="1"/>
      <c r="AS184" s="334"/>
    </row>
    <row r="185" spans="1:45" s="76" customFormat="1" ht="395.25" customHeight="1" thickBot="1" thickTop="1">
      <c r="A185" s="421"/>
      <c r="B185" s="65">
        <v>6</v>
      </c>
      <c r="C185" s="65"/>
      <c r="D185" s="434"/>
      <c r="E185" s="157" t="s">
        <v>358</v>
      </c>
      <c r="F185" s="157" t="s">
        <v>357</v>
      </c>
      <c r="G185" s="158" t="s">
        <v>411</v>
      </c>
      <c r="H185" s="130" t="s">
        <v>598</v>
      </c>
      <c r="I185" s="87" t="s">
        <v>599</v>
      </c>
      <c r="J185" s="157" t="s">
        <v>332</v>
      </c>
      <c r="K185" s="157" t="s">
        <v>333</v>
      </c>
      <c r="L185" s="157" t="s">
        <v>334</v>
      </c>
      <c r="M185" s="43">
        <v>1</v>
      </c>
      <c r="N185" s="157" t="s">
        <v>31</v>
      </c>
      <c r="O185" s="157" t="s">
        <v>32</v>
      </c>
      <c r="P185" s="157" t="s">
        <v>33</v>
      </c>
      <c r="Q185" s="157" t="s">
        <v>34</v>
      </c>
      <c r="R185" s="314">
        <v>7327</v>
      </c>
      <c r="S185" s="314">
        <v>7327</v>
      </c>
      <c r="T185" s="299">
        <f t="shared" si="8"/>
        <v>1</v>
      </c>
      <c r="U185" s="299">
        <f t="shared" si="9"/>
        <v>1</v>
      </c>
      <c r="V185" s="300" t="str">
        <f t="shared" si="7"/>
        <v>SATISFACTORIO</v>
      </c>
      <c r="W185" s="362" t="s">
        <v>882</v>
      </c>
      <c r="X185" s="301" t="s">
        <v>883</v>
      </c>
      <c r="Y185" s="265"/>
      <c r="Z185" s="233"/>
      <c r="AA185" s="234"/>
      <c r="AB185" s="234"/>
      <c r="AC185" s="235"/>
      <c r="AD185" s="236"/>
      <c r="AE185" s="236"/>
      <c r="AF185" s="233"/>
      <c r="AG185" s="233"/>
      <c r="AH185" s="234"/>
      <c r="AI185" s="234"/>
      <c r="AJ185" s="235"/>
      <c r="AK185" s="236"/>
      <c r="AL185" s="236"/>
      <c r="AM185" s="1"/>
      <c r="AN185" s="1"/>
      <c r="AO185" s="1"/>
      <c r="AP185" s="1"/>
      <c r="AQ185" s="1"/>
      <c r="AR185" s="1"/>
      <c r="AS185" s="334"/>
    </row>
    <row r="186" spans="1:45" s="76" customFormat="1" ht="395.25" customHeight="1" thickBot="1" thickTop="1">
      <c r="A186" s="421"/>
      <c r="B186" s="65">
        <v>7</v>
      </c>
      <c r="C186" s="65"/>
      <c r="D186" s="434"/>
      <c r="E186" s="157" t="s">
        <v>358</v>
      </c>
      <c r="F186" s="157" t="s">
        <v>357</v>
      </c>
      <c r="G186" s="158" t="s">
        <v>335</v>
      </c>
      <c r="H186" s="130" t="s">
        <v>600</v>
      </c>
      <c r="I186" s="87" t="s">
        <v>601</v>
      </c>
      <c r="J186" s="157" t="s">
        <v>336</v>
      </c>
      <c r="K186" s="157" t="s">
        <v>337</v>
      </c>
      <c r="L186" s="157" t="s">
        <v>338</v>
      </c>
      <c r="M186" s="43">
        <v>1</v>
      </c>
      <c r="N186" s="157" t="s">
        <v>31</v>
      </c>
      <c r="O186" s="157" t="s">
        <v>32</v>
      </c>
      <c r="P186" s="157" t="s">
        <v>33</v>
      </c>
      <c r="Q186" s="157" t="s">
        <v>34</v>
      </c>
      <c r="R186" s="314">
        <v>144</v>
      </c>
      <c r="S186" s="314">
        <v>144</v>
      </c>
      <c r="T186" s="299">
        <f t="shared" si="8"/>
        <v>1</v>
      </c>
      <c r="U186" s="299">
        <f t="shared" si="9"/>
        <v>1</v>
      </c>
      <c r="V186" s="300" t="str">
        <f t="shared" si="7"/>
        <v>SATISFACTORIO</v>
      </c>
      <c r="W186" s="362" t="s">
        <v>741</v>
      </c>
      <c r="X186" s="362" t="s">
        <v>887</v>
      </c>
      <c r="Y186" s="265"/>
      <c r="Z186" s="233"/>
      <c r="AA186" s="234"/>
      <c r="AB186" s="234"/>
      <c r="AC186" s="235"/>
      <c r="AD186" s="236"/>
      <c r="AE186" s="236"/>
      <c r="AF186" s="233"/>
      <c r="AG186" s="233"/>
      <c r="AH186" s="234"/>
      <c r="AI186" s="234"/>
      <c r="AJ186" s="235"/>
      <c r="AK186" s="236"/>
      <c r="AL186" s="236"/>
      <c r="AM186" s="1"/>
      <c r="AN186" s="1"/>
      <c r="AO186" s="1"/>
      <c r="AP186" s="1"/>
      <c r="AQ186" s="1"/>
      <c r="AR186" s="1"/>
      <c r="AS186" s="334"/>
    </row>
    <row r="187" spans="1:45" s="76" customFormat="1" ht="395.25" customHeight="1" thickBot="1" thickTop="1">
      <c r="A187" s="421"/>
      <c r="B187" s="65">
        <v>8</v>
      </c>
      <c r="C187" s="65"/>
      <c r="D187" s="434"/>
      <c r="E187" s="157" t="s">
        <v>358</v>
      </c>
      <c r="F187" s="157" t="s">
        <v>357</v>
      </c>
      <c r="G187" s="158" t="s">
        <v>339</v>
      </c>
      <c r="H187" s="130" t="s">
        <v>602</v>
      </c>
      <c r="I187" s="87" t="s">
        <v>603</v>
      </c>
      <c r="J187" s="157" t="s">
        <v>323</v>
      </c>
      <c r="K187" s="157" t="s">
        <v>627</v>
      </c>
      <c r="L187" s="157" t="s">
        <v>340</v>
      </c>
      <c r="M187" s="43">
        <v>1</v>
      </c>
      <c r="N187" s="157" t="s">
        <v>31</v>
      </c>
      <c r="O187" s="157" t="s">
        <v>32</v>
      </c>
      <c r="P187" s="157" t="s">
        <v>33</v>
      </c>
      <c r="Q187" s="157" t="s">
        <v>34</v>
      </c>
      <c r="R187" s="314">
        <v>826</v>
      </c>
      <c r="S187" s="314">
        <v>826</v>
      </c>
      <c r="T187" s="299">
        <f t="shared" si="8"/>
        <v>1</v>
      </c>
      <c r="U187" s="299">
        <f t="shared" si="9"/>
        <v>1</v>
      </c>
      <c r="V187" s="300" t="str">
        <f t="shared" si="7"/>
        <v>SATISFACTORIO</v>
      </c>
      <c r="W187" s="362" t="s">
        <v>742</v>
      </c>
      <c r="X187" s="362" t="s">
        <v>888</v>
      </c>
      <c r="Y187" s="265"/>
      <c r="Z187" s="233"/>
      <c r="AA187" s="234"/>
      <c r="AB187" s="234"/>
      <c r="AC187" s="235"/>
      <c r="AD187" s="236"/>
      <c r="AE187" s="236"/>
      <c r="AF187" s="233"/>
      <c r="AG187" s="233"/>
      <c r="AH187" s="234"/>
      <c r="AI187" s="234"/>
      <c r="AJ187" s="235"/>
      <c r="AK187" s="236"/>
      <c r="AL187" s="236"/>
      <c r="AM187" s="1"/>
      <c r="AN187" s="1"/>
      <c r="AO187" s="1"/>
      <c r="AP187" s="1"/>
      <c r="AQ187" s="1"/>
      <c r="AR187" s="1"/>
      <c r="AS187" s="334"/>
    </row>
    <row r="188" spans="1:45" s="76" customFormat="1" ht="395.25" customHeight="1" thickBot="1" thickTop="1">
      <c r="A188" s="421"/>
      <c r="B188" s="65">
        <v>9</v>
      </c>
      <c r="C188" s="65"/>
      <c r="D188" s="157" t="s">
        <v>39</v>
      </c>
      <c r="E188" s="157" t="s">
        <v>354</v>
      </c>
      <c r="F188" s="157" t="s">
        <v>355</v>
      </c>
      <c r="G188" s="158" t="s">
        <v>341</v>
      </c>
      <c r="H188" s="130" t="s">
        <v>342</v>
      </c>
      <c r="I188" s="87" t="s">
        <v>342</v>
      </c>
      <c r="J188" s="157" t="s">
        <v>343</v>
      </c>
      <c r="K188" s="157" t="s">
        <v>60</v>
      </c>
      <c r="L188" s="157" t="s">
        <v>61</v>
      </c>
      <c r="M188" s="43">
        <v>1</v>
      </c>
      <c r="N188" s="157" t="s">
        <v>31</v>
      </c>
      <c r="O188" s="157" t="s">
        <v>32</v>
      </c>
      <c r="P188" s="157" t="s">
        <v>33</v>
      </c>
      <c r="Q188" s="157" t="s">
        <v>34</v>
      </c>
      <c r="R188" s="314">
        <v>0</v>
      </c>
      <c r="S188" s="314">
        <v>1</v>
      </c>
      <c r="T188" s="299">
        <f t="shared" si="8"/>
        <v>0</v>
      </c>
      <c r="U188" s="299">
        <f t="shared" si="9"/>
        <v>0</v>
      </c>
      <c r="V188" s="395" t="str">
        <f t="shared" si="7"/>
        <v>INSATISFACTORIO</v>
      </c>
      <c r="W188" s="362" t="s">
        <v>743</v>
      </c>
      <c r="X188" s="362" t="s">
        <v>996</v>
      </c>
      <c r="Y188" s="265"/>
      <c r="Z188" s="233"/>
      <c r="AA188" s="234"/>
      <c r="AB188" s="234"/>
      <c r="AC188" s="235"/>
      <c r="AD188" s="236"/>
      <c r="AE188" s="236"/>
      <c r="AF188" s="233"/>
      <c r="AG188" s="233"/>
      <c r="AH188" s="234"/>
      <c r="AI188" s="234"/>
      <c r="AJ188" s="235"/>
      <c r="AK188" s="236"/>
      <c r="AL188" s="236"/>
      <c r="AM188" s="1"/>
      <c r="AN188" s="1"/>
      <c r="AO188" s="1"/>
      <c r="AP188" s="1"/>
      <c r="AQ188" s="1"/>
      <c r="AR188" s="1"/>
      <c r="AS188" s="334"/>
    </row>
    <row r="189" spans="1:45" s="76" customFormat="1" ht="395.25" customHeight="1" thickBot="1" thickTop="1">
      <c r="A189" s="421"/>
      <c r="B189" s="65">
        <v>10</v>
      </c>
      <c r="C189" s="65"/>
      <c r="D189" s="434" t="s">
        <v>112</v>
      </c>
      <c r="E189" s="157" t="s">
        <v>354</v>
      </c>
      <c r="F189" s="157" t="s">
        <v>355</v>
      </c>
      <c r="G189" s="158" t="s">
        <v>45</v>
      </c>
      <c r="H189" s="130" t="s">
        <v>46</v>
      </c>
      <c r="I189" s="87" t="s">
        <v>46</v>
      </c>
      <c r="J189" s="157" t="s">
        <v>323</v>
      </c>
      <c r="K189" s="157" t="s">
        <v>48</v>
      </c>
      <c r="L189" s="157" t="s">
        <v>88</v>
      </c>
      <c r="M189" s="43">
        <v>1</v>
      </c>
      <c r="N189" s="157" t="s">
        <v>31</v>
      </c>
      <c r="O189" s="157" t="s">
        <v>32</v>
      </c>
      <c r="P189" s="157" t="s">
        <v>33</v>
      </c>
      <c r="Q189" s="157" t="s">
        <v>34</v>
      </c>
      <c r="R189" s="314">
        <v>2</v>
      </c>
      <c r="S189" s="314">
        <v>2</v>
      </c>
      <c r="T189" s="299">
        <f t="shared" si="8"/>
        <v>1</v>
      </c>
      <c r="U189" s="299">
        <f t="shared" si="9"/>
        <v>1</v>
      </c>
      <c r="V189" s="300" t="str">
        <f t="shared" si="7"/>
        <v>SATISFACTORIO</v>
      </c>
      <c r="W189" s="362" t="s">
        <v>744</v>
      </c>
      <c r="X189" s="362" t="s">
        <v>884</v>
      </c>
      <c r="Y189" s="265"/>
      <c r="Z189" s="233"/>
      <c r="AA189" s="234"/>
      <c r="AB189" s="234"/>
      <c r="AC189" s="235"/>
      <c r="AD189" s="236"/>
      <c r="AE189" s="236"/>
      <c r="AF189" s="233"/>
      <c r="AG189" s="233"/>
      <c r="AH189" s="234"/>
      <c r="AI189" s="234"/>
      <c r="AJ189" s="235"/>
      <c r="AK189" s="236"/>
      <c r="AL189" s="236"/>
      <c r="AM189" s="1"/>
      <c r="AN189" s="1"/>
      <c r="AO189" s="1"/>
      <c r="AP189" s="1"/>
      <c r="AQ189" s="1"/>
      <c r="AR189" s="1"/>
      <c r="AS189" s="334"/>
    </row>
    <row r="190" spans="1:45" s="76" customFormat="1" ht="395.25" customHeight="1" thickBot="1" thickTop="1">
      <c r="A190" s="421"/>
      <c r="B190" s="65">
        <v>11</v>
      </c>
      <c r="C190" s="65"/>
      <c r="D190" s="434"/>
      <c r="E190" s="157" t="s">
        <v>354</v>
      </c>
      <c r="F190" s="157" t="s">
        <v>355</v>
      </c>
      <c r="G190" s="158" t="s">
        <v>423</v>
      </c>
      <c r="H190" s="130" t="s">
        <v>533</v>
      </c>
      <c r="I190" s="87" t="s">
        <v>534</v>
      </c>
      <c r="J190" s="157" t="s">
        <v>323</v>
      </c>
      <c r="K190" s="42" t="s">
        <v>29</v>
      </c>
      <c r="L190" s="42" t="s">
        <v>30</v>
      </c>
      <c r="M190" s="43">
        <v>1</v>
      </c>
      <c r="N190" s="157" t="s">
        <v>31</v>
      </c>
      <c r="O190" s="157" t="s">
        <v>32</v>
      </c>
      <c r="P190" s="157" t="s">
        <v>33</v>
      </c>
      <c r="Q190" s="157" t="s">
        <v>34</v>
      </c>
      <c r="R190" s="314">
        <v>1</v>
      </c>
      <c r="S190" s="314">
        <v>3</v>
      </c>
      <c r="T190" s="299">
        <f t="shared" si="8"/>
        <v>0.3333333333333333</v>
      </c>
      <c r="U190" s="299">
        <f t="shared" si="9"/>
        <v>0.3333333333333333</v>
      </c>
      <c r="V190" s="395" t="str">
        <f t="shared" si="7"/>
        <v>INSATISFACTORIO</v>
      </c>
      <c r="W190" s="362" t="s">
        <v>745</v>
      </c>
      <c r="X190" s="301" t="s">
        <v>745</v>
      </c>
      <c r="Y190" s="265"/>
      <c r="Z190" s="233"/>
      <c r="AA190" s="234"/>
      <c r="AB190" s="234"/>
      <c r="AC190" s="235"/>
      <c r="AD190" s="236"/>
      <c r="AE190" s="236"/>
      <c r="AF190" s="233"/>
      <c r="AG190" s="233"/>
      <c r="AH190" s="234"/>
      <c r="AI190" s="234"/>
      <c r="AJ190" s="235"/>
      <c r="AK190" s="236"/>
      <c r="AL190" s="236"/>
      <c r="AM190" s="1"/>
      <c r="AN190" s="1"/>
      <c r="AO190" s="1"/>
      <c r="AP190" s="1"/>
      <c r="AQ190" s="1"/>
      <c r="AR190" s="1"/>
      <c r="AS190" s="334"/>
    </row>
    <row r="191" spans="1:45" s="76" customFormat="1" ht="295.5" customHeight="1" thickBot="1" thickTop="1">
      <c r="A191" s="421"/>
      <c r="B191" s="65">
        <v>12</v>
      </c>
      <c r="C191" s="65"/>
      <c r="D191" s="434"/>
      <c r="E191" s="157" t="s">
        <v>452</v>
      </c>
      <c r="F191" s="157" t="s">
        <v>453</v>
      </c>
      <c r="G191" s="158" t="s">
        <v>481</v>
      </c>
      <c r="H191" s="130" t="s">
        <v>535</v>
      </c>
      <c r="I191" s="87" t="s">
        <v>536</v>
      </c>
      <c r="J191" s="157" t="s">
        <v>232</v>
      </c>
      <c r="K191" s="42" t="s">
        <v>435</v>
      </c>
      <c r="L191" s="42" t="s">
        <v>131</v>
      </c>
      <c r="M191" s="43">
        <v>1</v>
      </c>
      <c r="N191" s="157" t="s">
        <v>31</v>
      </c>
      <c r="O191" s="157" t="s">
        <v>32</v>
      </c>
      <c r="P191" s="157" t="s">
        <v>33</v>
      </c>
      <c r="Q191" s="157" t="s">
        <v>34</v>
      </c>
      <c r="R191" s="314" t="s">
        <v>114</v>
      </c>
      <c r="S191" s="314" t="s">
        <v>886</v>
      </c>
      <c r="T191" s="314" t="s">
        <v>114</v>
      </c>
      <c r="U191" s="314" t="s">
        <v>114</v>
      </c>
      <c r="V191" s="314" t="s">
        <v>114</v>
      </c>
      <c r="W191" s="362" t="s">
        <v>746</v>
      </c>
      <c r="X191" s="362" t="s">
        <v>1000</v>
      </c>
      <c r="Y191" s="265"/>
      <c r="Z191" s="233"/>
      <c r="AA191" s="234"/>
      <c r="AB191" s="234"/>
      <c r="AC191" s="235"/>
      <c r="AD191" s="236"/>
      <c r="AE191" s="236"/>
      <c r="AF191" s="233"/>
      <c r="AG191" s="233"/>
      <c r="AH191" s="234"/>
      <c r="AI191" s="234"/>
      <c r="AJ191" s="235"/>
      <c r="AK191" s="236"/>
      <c r="AL191" s="236"/>
      <c r="AM191" s="1"/>
      <c r="AN191" s="1"/>
      <c r="AO191" s="1"/>
      <c r="AP191" s="1"/>
      <c r="AQ191" s="1"/>
      <c r="AR191" s="1"/>
      <c r="AS191" s="334"/>
    </row>
    <row r="192" spans="1:45" s="76" customFormat="1" ht="260.25" customHeight="1" thickBot="1" thickTop="1">
      <c r="A192" s="421"/>
      <c r="B192" s="65">
        <v>13</v>
      </c>
      <c r="C192" s="65"/>
      <c r="D192" s="434"/>
      <c r="E192" s="157" t="s">
        <v>359</v>
      </c>
      <c r="F192" s="157" t="s">
        <v>366</v>
      </c>
      <c r="G192" s="442" t="s">
        <v>49</v>
      </c>
      <c r="H192" s="130" t="s">
        <v>50</v>
      </c>
      <c r="I192" s="87" t="s">
        <v>51</v>
      </c>
      <c r="J192" s="157" t="s">
        <v>344</v>
      </c>
      <c r="K192" s="434" t="s">
        <v>52</v>
      </c>
      <c r="L192" s="157" t="s">
        <v>345</v>
      </c>
      <c r="M192" s="43">
        <v>1</v>
      </c>
      <c r="N192" s="157" t="s">
        <v>31</v>
      </c>
      <c r="O192" s="157" t="s">
        <v>32</v>
      </c>
      <c r="P192" s="157" t="s">
        <v>33</v>
      </c>
      <c r="Q192" s="157" t="s">
        <v>34</v>
      </c>
      <c r="R192" s="314">
        <v>1</v>
      </c>
      <c r="S192" s="314">
        <v>1</v>
      </c>
      <c r="T192" s="299">
        <f t="shared" si="8"/>
        <v>1</v>
      </c>
      <c r="U192" s="299">
        <f t="shared" si="9"/>
        <v>1</v>
      </c>
      <c r="V192" s="300" t="str">
        <f t="shared" si="7"/>
        <v>SATISFACTORIO</v>
      </c>
      <c r="W192" s="362" t="s">
        <v>747</v>
      </c>
      <c r="X192" s="301" t="s">
        <v>885</v>
      </c>
      <c r="Y192" s="265"/>
      <c r="Z192" s="233"/>
      <c r="AA192" s="234"/>
      <c r="AB192" s="234"/>
      <c r="AC192" s="235"/>
      <c r="AD192" s="236"/>
      <c r="AE192" s="236"/>
      <c r="AF192" s="233"/>
      <c r="AG192" s="233"/>
      <c r="AH192" s="234"/>
      <c r="AI192" s="234"/>
      <c r="AJ192" s="235"/>
      <c r="AK192" s="236"/>
      <c r="AL192" s="236"/>
      <c r="AM192" s="1"/>
      <c r="AN192" s="1"/>
      <c r="AO192" s="1"/>
      <c r="AP192" s="1"/>
      <c r="AQ192" s="1"/>
      <c r="AR192" s="1"/>
      <c r="AS192" s="334"/>
    </row>
    <row r="193" spans="1:45" s="76" customFormat="1" ht="172.5" customHeight="1" thickBot="1" thickTop="1">
      <c r="A193" s="421"/>
      <c r="B193" s="65">
        <v>14</v>
      </c>
      <c r="C193" s="65"/>
      <c r="D193" s="434"/>
      <c r="E193" s="157" t="s">
        <v>359</v>
      </c>
      <c r="F193" s="157" t="s">
        <v>366</v>
      </c>
      <c r="G193" s="442"/>
      <c r="H193" s="130" t="s">
        <v>54</v>
      </c>
      <c r="I193" s="87" t="s">
        <v>54</v>
      </c>
      <c r="J193" s="157" t="s">
        <v>344</v>
      </c>
      <c r="K193" s="434"/>
      <c r="L193" s="157" t="s">
        <v>346</v>
      </c>
      <c r="M193" s="43">
        <v>1</v>
      </c>
      <c r="N193" s="157" t="s">
        <v>31</v>
      </c>
      <c r="O193" s="157" t="s">
        <v>32</v>
      </c>
      <c r="P193" s="157" t="s">
        <v>33</v>
      </c>
      <c r="Q193" s="157" t="s">
        <v>34</v>
      </c>
      <c r="R193" s="314">
        <v>1</v>
      </c>
      <c r="S193" s="314">
        <v>1</v>
      </c>
      <c r="T193" s="299">
        <f t="shared" si="8"/>
        <v>1</v>
      </c>
      <c r="U193" s="299">
        <f t="shared" si="9"/>
        <v>1</v>
      </c>
      <c r="V193" s="300" t="str">
        <f t="shared" si="7"/>
        <v>SATISFACTORIO</v>
      </c>
      <c r="W193" s="362" t="s">
        <v>748</v>
      </c>
      <c r="X193" s="301" t="s">
        <v>885</v>
      </c>
      <c r="Y193" s="265"/>
      <c r="Z193" s="233"/>
      <c r="AA193" s="234"/>
      <c r="AB193" s="234"/>
      <c r="AC193" s="235"/>
      <c r="AD193" s="236"/>
      <c r="AE193" s="236"/>
      <c r="AF193" s="233"/>
      <c r="AG193" s="233"/>
      <c r="AH193" s="234"/>
      <c r="AI193" s="234"/>
      <c r="AJ193" s="235"/>
      <c r="AK193" s="236"/>
      <c r="AL193" s="236"/>
      <c r="AM193" s="1"/>
      <c r="AN193" s="1"/>
      <c r="AO193" s="1"/>
      <c r="AP193" s="1"/>
      <c r="AQ193" s="1"/>
      <c r="AR193" s="1"/>
      <c r="AS193" s="334"/>
    </row>
    <row r="194" spans="1:45" s="76" customFormat="1" ht="172.5" customHeight="1" thickBot="1" thickTop="1">
      <c r="A194" s="421"/>
      <c r="B194" s="65">
        <v>15</v>
      </c>
      <c r="C194" s="65"/>
      <c r="D194" s="434"/>
      <c r="E194" s="157" t="s">
        <v>359</v>
      </c>
      <c r="F194" s="157" t="s">
        <v>366</v>
      </c>
      <c r="G194" s="442"/>
      <c r="H194" s="130" t="s">
        <v>56</v>
      </c>
      <c r="I194" s="87" t="s">
        <v>56</v>
      </c>
      <c r="J194" s="157" t="s">
        <v>344</v>
      </c>
      <c r="K194" s="434"/>
      <c r="L194" s="157" t="s">
        <v>111</v>
      </c>
      <c r="M194" s="43">
        <v>1</v>
      </c>
      <c r="N194" s="157" t="s">
        <v>31</v>
      </c>
      <c r="O194" s="157" t="s">
        <v>32</v>
      </c>
      <c r="P194" s="157" t="s">
        <v>33</v>
      </c>
      <c r="Q194" s="157" t="s">
        <v>34</v>
      </c>
      <c r="R194" s="314" t="s">
        <v>114</v>
      </c>
      <c r="S194" s="314" t="s">
        <v>114</v>
      </c>
      <c r="T194" s="299" t="e">
        <f t="shared" si="8"/>
        <v>#VALUE!</v>
      </c>
      <c r="U194" s="299" t="e">
        <f t="shared" si="9"/>
        <v>#VALUE!</v>
      </c>
      <c r="V194" s="300" t="e">
        <f t="shared" si="7"/>
        <v>#VALUE!</v>
      </c>
      <c r="W194" s="362" t="s">
        <v>114</v>
      </c>
      <c r="X194" s="301" t="s">
        <v>886</v>
      </c>
      <c r="Y194" s="265"/>
      <c r="Z194" s="233"/>
      <c r="AA194" s="234"/>
      <c r="AB194" s="234"/>
      <c r="AC194" s="235"/>
      <c r="AD194" s="236"/>
      <c r="AE194" s="236"/>
      <c r="AF194" s="233"/>
      <c r="AG194" s="233"/>
      <c r="AH194" s="234"/>
      <c r="AI194" s="234"/>
      <c r="AJ194" s="235"/>
      <c r="AK194" s="236"/>
      <c r="AL194" s="236"/>
      <c r="AM194" s="1"/>
      <c r="AN194" s="1"/>
      <c r="AO194" s="1"/>
      <c r="AP194" s="1"/>
      <c r="AQ194" s="1"/>
      <c r="AR194" s="1"/>
      <c r="AS194" s="334"/>
    </row>
    <row r="195" spans="1:45" s="76" customFormat="1" ht="409.5" customHeight="1" thickBot="1" thickTop="1">
      <c r="A195" s="422" t="s">
        <v>258</v>
      </c>
      <c r="B195" s="66">
        <v>1</v>
      </c>
      <c r="C195" s="66"/>
      <c r="D195" s="160"/>
      <c r="E195" s="160" t="s">
        <v>356</v>
      </c>
      <c r="F195" s="160" t="s">
        <v>361</v>
      </c>
      <c r="G195" s="131" t="s">
        <v>426</v>
      </c>
      <c r="H195" s="132" t="s">
        <v>694</v>
      </c>
      <c r="I195" s="88"/>
      <c r="J195" s="67" t="s">
        <v>276</v>
      </c>
      <c r="K195" s="160" t="s">
        <v>130</v>
      </c>
      <c r="L195" s="160" t="s">
        <v>131</v>
      </c>
      <c r="M195" s="68">
        <v>1</v>
      </c>
      <c r="N195" s="160" t="s">
        <v>31</v>
      </c>
      <c r="O195" s="160" t="s">
        <v>32</v>
      </c>
      <c r="P195" s="160" t="s">
        <v>33</v>
      </c>
      <c r="Q195" s="160" t="s">
        <v>34</v>
      </c>
      <c r="R195" s="351">
        <v>5</v>
      </c>
      <c r="S195" s="351">
        <v>5</v>
      </c>
      <c r="T195" s="302">
        <f t="shared" si="8"/>
        <v>1</v>
      </c>
      <c r="U195" s="302">
        <f t="shared" si="9"/>
        <v>1</v>
      </c>
      <c r="V195" s="303" t="str">
        <f t="shared" si="7"/>
        <v>SATISFACTORIO</v>
      </c>
      <c r="W195" s="375" t="s">
        <v>953</v>
      </c>
      <c r="X195" s="304" t="s">
        <v>954</v>
      </c>
      <c r="Y195" s="265"/>
      <c r="Z195" s="233"/>
      <c r="AA195" s="234"/>
      <c r="AB195" s="234"/>
      <c r="AC195" s="235"/>
      <c r="AD195" s="236"/>
      <c r="AE195" s="236"/>
      <c r="AF195" s="233"/>
      <c r="AG195" s="233"/>
      <c r="AH195" s="234"/>
      <c r="AI195" s="234"/>
      <c r="AJ195" s="235"/>
      <c r="AK195" s="236"/>
      <c r="AL195" s="236"/>
      <c r="AM195" s="1"/>
      <c r="AN195" s="1"/>
      <c r="AO195" s="1"/>
      <c r="AP195" s="1"/>
      <c r="AQ195" s="1"/>
      <c r="AR195" s="1"/>
      <c r="AS195" s="334"/>
    </row>
    <row r="196" spans="1:45" s="76" customFormat="1" ht="395.25" customHeight="1" thickBot="1" thickTop="1">
      <c r="A196" s="422"/>
      <c r="B196" s="75">
        <v>2</v>
      </c>
      <c r="C196" s="160"/>
      <c r="D196" s="160" t="s">
        <v>356</v>
      </c>
      <c r="E196" s="69" t="s">
        <v>362</v>
      </c>
      <c r="F196" s="67" t="s">
        <v>260</v>
      </c>
      <c r="G196" s="131" t="s">
        <v>631</v>
      </c>
      <c r="H196" s="132" t="s">
        <v>261</v>
      </c>
      <c r="I196" s="88" t="s">
        <v>604</v>
      </c>
      <c r="J196" s="160" t="s">
        <v>262</v>
      </c>
      <c r="K196" s="160" t="s">
        <v>259</v>
      </c>
      <c r="L196" s="319" t="s">
        <v>259</v>
      </c>
      <c r="M196" s="68">
        <v>1</v>
      </c>
      <c r="N196" s="160" t="s">
        <v>31</v>
      </c>
      <c r="O196" s="160" t="s">
        <v>32</v>
      </c>
      <c r="P196" s="160" t="s">
        <v>33</v>
      </c>
      <c r="Q196" s="160" t="s">
        <v>34</v>
      </c>
      <c r="R196" s="351">
        <v>2</v>
      </c>
      <c r="S196" s="351">
        <v>2</v>
      </c>
      <c r="T196" s="302">
        <f t="shared" si="8"/>
        <v>1</v>
      </c>
      <c r="U196" s="302">
        <f t="shared" si="9"/>
        <v>1</v>
      </c>
      <c r="V196" s="303" t="str">
        <f t="shared" si="7"/>
        <v>SATISFACTORIO</v>
      </c>
      <c r="W196" s="372" t="s">
        <v>795</v>
      </c>
      <c r="X196" s="372" t="s">
        <v>795</v>
      </c>
      <c r="Y196" s="265"/>
      <c r="Z196" s="233"/>
      <c r="AA196" s="234"/>
      <c r="AB196" s="234"/>
      <c r="AC196" s="235"/>
      <c r="AD196" s="236"/>
      <c r="AE196" s="236"/>
      <c r="AF196" s="233"/>
      <c r="AG196" s="233"/>
      <c r="AH196" s="234"/>
      <c r="AI196" s="234"/>
      <c r="AJ196" s="235"/>
      <c r="AK196" s="236"/>
      <c r="AL196" s="236"/>
      <c r="AM196" s="1"/>
      <c r="AN196" s="1"/>
      <c r="AO196" s="1"/>
      <c r="AP196" s="1"/>
      <c r="AQ196" s="1"/>
      <c r="AR196" s="1"/>
      <c r="AS196" s="334"/>
    </row>
    <row r="197" spans="1:45" s="76" customFormat="1" ht="395.25" customHeight="1" thickBot="1" thickTop="1">
      <c r="A197" s="422"/>
      <c r="B197" s="75">
        <v>3</v>
      </c>
      <c r="C197" s="427" t="s">
        <v>64</v>
      </c>
      <c r="D197" s="160" t="s">
        <v>356</v>
      </c>
      <c r="E197" s="69" t="s">
        <v>362</v>
      </c>
      <c r="F197" s="67" t="s">
        <v>263</v>
      </c>
      <c r="G197" s="131" t="s">
        <v>632</v>
      </c>
      <c r="H197" s="132" t="s">
        <v>264</v>
      </c>
      <c r="I197" s="88" t="s">
        <v>605</v>
      </c>
      <c r="J197" s="160" t="s">
        <v>606</v>
      </c>
      <c r="K197" s="160" t="s">
        <v>265</v>
      </c>
      <c r="L197" s="68"/>
      <c r="M197" s="68">
        <v>1</v>
      </c>
      <c r="N197" s="160" t="s">
        <v>31</v>
      </c>
      <c r="O197" s="160" t="s">
        <v>32</v>
      </c>
      <c r="P197" s="160" t="s">
        <v>33</v>
      </c>
      <c r="Q197" s="160" t="s">
        <v>34</v>
      </c>
      <c r="R197" s="351">
        <v>62652294527.729996</v>
      </c>
      <c r="S197" s="351">
        <v>63011615094.06999</v>
      </c>
      <c r="T197" s="302">
        <f t="shared" si="8"/>
        <v>0.9942975502880926</v>
      </c>
      <c r="U197" s="302">
        <f t="shared" si="9"/>
        <v>0.9942975502880926</v>
      </c>
      <c r="V197" s="303" t="str">
        <f t="shared" si="7"/>
        <v>SATISFACTORIO</v>
      </c>
      <c r="W197" s="372" t="s">
        <v>856</v>
      </c>
      <c r="X197" s="304" t="s">
        <v>977</v>
      </c>
      <c r="Y197" s="265"/>
      <c r="Z197" s="233"/>
      <c r="AA197" s="234"/>
      <c r="AB197" s="234"/>
      <c r="AC197" s="235"/>
      <c r="AD197" s="236"/>
      <c r="AE197" s="236"/>
      <c r="AF197" s="233"/>
      <c r="AG197" s="233"/>
      <c r="AH197" s="234"/>
      <c r="AI197" s="234"/>
      <c r="AJ197" s="235"/>
      <c r="AK197" s="236"/>
      <c r="AL197" s="236"/>
      <c r="AM197" s="1"/>
      <c r="AN197" s="1"/>
      <c r="AO197" s="1"/>
      <c r="AP197" s="1"/>
      <c r="AQ197" s="1"/>
      <c r="AR197" s="1"/>
      <c r="AS197" s="334"/>
    </row>
    <row r="198" spans="1:45" s="76" customFormat="1" ht="395.25" customHeight="1" thickBot="1" thickTop="1">
      <c r="A198" s="422"/>
      <c r="B198" s="66">
        <v>4</v>
      </c>
      <c r="C198" s="427"/>
      <c r="D198" s="160" t="s">
        <v>356</v>
      </c>
      <c r="E198" s="69" t="s">
        <v>362</v>
      </c>
      <c r="F198" s="67" t="s">
        <v>514</v>
      </c>
      <c r="G198" s="131" t="s">
        <v>633</v>
      </c>
      <c r="H198" s="132" t="s">
        <v>515</v>
      </c>
      <c r="I198" s="88" t="s">
        <v>605</v>
      </c>
      <c r="J198" s="160" t="s">
        <v>268</v>
      </c>
      <c r="K198" s="160" t="s">
        <v>259</v>
      </c>
      <c r="L198" s="68"/>
      <c r="M198" s="68">
        <v>1</v>
      </c>
      <c r="N198" s="160" t="s">
        <v>31</v>
      </c>
      <c r="O198" s="160" t="s">
        <v>32</v>
      </c>
      <c r="P198" s="160" t="s">
        <v>33</v>
      </c>
      <c r="Q198" s="160" t="s">
        <v>34</v>
      </c>
      <c r="R198" s="351">
        <v>6</v>
      </c>
      <c r="S198" s="351">
        <v>6</v>
      </c>
      <c r="T198" s="302">
        <f t="shared" si="8"/>
        <v>1</v>
      </c>
      <c r="U198" s="302">
        <f t="shared" si="9"/>
        <v>1</v>
      </c>
      <c r="V198" s="303" t="str">
        <f t="shared" si="7"/>
        <v>SATISFACTORIO</v>
      </c>
      <c r="W198" s="372" t="s">
        <v>857</v>
      </c>
      <c r="X198" s="304" t="s">
        <v>978</v>
      </c>
      <c r="Y198" s="265"/>
      <c r="Z198" s="233"/>
      <c r="AA198" s="234"/>
      <c r="AB198" s="234"/>
      <c r="AC198" s="235"/>
      <c r="AD198" s="236"/>
      <c r="AE198" s="236"/>
      <c r="AF198" s="233"/>
      <c r="AG198" s="233"/>
      <c r="AH198" s="234"/>
      <c r="AI198" s="234"/>
      <c r="AJ198" s="235"/>
      <c r="AK198" s="236"/>
      <c r="AL198" s="236"/>
      <c r="AM198" s="1"/>
      <c r="AN198" s="1"/>
      <c r="AO198" s="1"/>
      <c r="AP198" s="1"/>
      <c r="AQ198" s="1"/>
      <c r="AR198" s="1"/>
      <c r="AS198" s="334"/>
    </row>
    <row r="199" spans="1:45" s="76" customFormat="1" ht="395.25" customHeight="1" thickBot="1" thickTop="1">
      <c r="A199" s="422"/>
      <c r="B199" s="75">
        <v>5</v>
      </c>
      <c r="C199" s="427"/>
      <c r="D199" s="160" t="s">
        <v>356</v>
      </c>
      <c r="E199" s="69" t="s">
        <v>362</v>
      </c>
      <c r="F199" s="67" t="s">
        <v>266</v>
      </c>
      <c r="G199" s="131" t="s">
        <v>634</v>
      </c>
      <c r="H199" s="132" t="s">
        <v>267</v>
      </c>
      <c r="I199" s="88" t="s">
        <v>605</v>
      </c>
      <c r="J199" s="160" t="s">
        <v>268</v>
      </c>
      <c r="K199" s="160" t="s">
        <v>269</v>
      </c>
      <c r="L199" s="68"/>
      <c r="M199" s="68">
        <v>1</v>
      </c>
      <c r="N199" s="160" t="s">
        <v>31</v>
      </c>
      <c r="O199" s="160" t="s">
        <v>32</v>
      </c>
      <c r="P199" s="160" t="s">
        <v>33</v>
      </c>
      <c r="Q199" s="160" t="s">
        <v>34</v>
      </c>
      <c r="R199" s="351">
        <v>3051</v>
      </c>
      <c r="S199" s="351">
        <v>3051</v>
      </c>
      <c r="T199" s="302">
        <f t="shared" si="8"/>
        <v>1</v>
      </c>
      <c r="U199" s="302">
        <f t="shared" si="9"/>
        <v>1</v>
      </c>
      <c r="V199" s="303" t="str">
        <f t="shared" si="7"/>
        <v>SATISFACTORIO</v>
      </c>
      <c r="W199" s="368" t="s">
        <v>858</v>
      </c>
      <c r="X199" s="368" t="s">
        <v>858</v>
      </c>
      <c r="Y199" s="265"/>
      <c r="Z199" s="233"/>
      <c r="AA199" s="234"/>
      <c r="AB199" s="234"/>
      <c r="AC199" s="235"/>
      <c r="AD199" s="236"/>
      <c r="AE199" s="236"/>
      <c r="AF199" s="233"/>
      <c r="AG199" s="233"/>
      <c r="AH199" s="234"/>
      <c r="AI199" s="234"/>
      <c r="AJ199" s="235"/>
      <c r="AK199" s="236"/>
      <c r="AL199" s="236"/>
      <c r="AM199" s="1"/>
      <c r="AN199" s="1"/>
      <c r="AO199" s="1"/>
      <c r="AP199" s="1"/>
      <c r="AQ199" s="1"/>
      <c r="AR199" s="1"/>
      <c r="AS199" s="334"/>
    </row>
    <row r="200" spans="1:45" s="76" customFormat="1" ht="395.25" customHeight="1" thickBot="1" thickTop="1">
      <c r="A200" s="422"/>
      <c r="B200" s="75">
        <v>6</v>
      </c>
      <c r="C200" s="427"/>
      <c r="D200" s="160" t="s">
        <v>356</v>
      </c>
      <c r="E200" s="69" t="s">
        <v>362</v>
      </c>
      <c r="F200" s="69" t="s">
        <v>516</v>
      </c>
      <c r="G200" s="133" t="s">
        <v>635</v>
      </c>
      <c r="H200" s="132" t="s">
        <v>607</v>
      </c>
      <c r="I200" s="88" t="s">
        <v>608</v>
      </c>
      <c r="J200" s="69" t="s">
        <v>270</v>
      </c>
      <c r="K200" s="160" t="s">
        <v>273</v>
      </c>
      <c r="L200" s="68"/>
      <c r="M200" s="68">
        <v>1</v>
      </c>
      <c r="N200" s="160" t="s">
        <v>31</v>
      </c>
      <c r="O200" s="160" t="s">
        <v>32</v>
      </c>
      <c r="P200" s="160" t="s">
        <v>33</v>
      </c>
      <c r="Q200" s="160" t="s">
        <v>34</v>
      </c>
      <c r="R200" s="351">
        <v>2</v>
      </c>
      <c r="S200" s="351">
        <v>2</v>
      </c>
      <c r="T200" s="302">
        <f t="shared" si="8"/>
        <v>1</v>
      </c>
      <c r="U200" s="302">
        <f t="shared" si="9"/>
        <v>1</v>
      </c>
      <c r="V200" s="303" t="str">
        <f t="shared" si="7"/>
        <v>SATISFACTORIO</v>
      </c>
      <c r="W200" s="375" t="s">
        <v>859</v>
      </c>
      <c r="X200" s="372" t="s">
        <v>979</v>
      </c>
      <c r="Y200" s="265"/>
      <c r="Z200" s="233"/>
      <c r="AA200" s="234"/>
      <c r="AB200" s="234"/>
      <c r="AC200" s="235"/>
      <c r="AD200" s="236"/>
      <c r="AE200" s="236"/>
      <c r="AF200" s="233"/>
      <c r="AG200" s="233"/>
      <c r="AH200" s="234"/>
      <c r="AI200" s="234"/>
      <c r="AJ200" s="235"/>
      <c r="AK200" s="236"/>
      <c r="AL200" s="236"/>
      <c r="AM200" s="1"/>
      <c r="AN200" s="1"/>
      <c r="AO200" s="1"/>
      <c r="AP200" s="1"/>
      <c r="AQ200" s="1"/>
      <c r="AR200" s="1"/>
      <c r="AS200" s="334"/>
    </row>
    <row r="201" spans="1:45" s="76" customFormat="1" ht="395.25" customHeight="1" thickBot="1" thickTop="1">
      <c r="A201" s="422"/>
      <c r="B201" s="66">
        <v>7</v>
      </c>
      <c r="C201" s="427"/>
      <c r="D201" s="160" t="s">
        <v>356</v>
      </c>
      <c r="E201" s="69" t="s">
        <v>362</v>
      </c>
      <c r="F201" s="67" t="s">
        <v>271</v>
      </c>
      <c r="G201" s="131" t="s">
        <v>636</v>
      </c>
      <c r="H201" s="132" t="s">
        <v>272</v>
      </c>
      <c r="I201" s="88" t="s">
        <v>605</v>
      </c>
      <c r="J201" s="160" t="s">
        <v>43</v>
      </c>
      <c r="K201" s="160" t="s">
        <v>273</v>
      </c>
      <c r="L201" s="68"/>
      <c r="M201" s="68">
        <v>1</v>
      </c>
      <c r="N201" s="160" t="s">
        <v>31</v>
      </c>
      <c r="O201" s="160" t="s">
        <v>32</v>
      </c>
      <c r="P201" s="160" t="s">
        <v>33</v>
      </c>
      <c r="Q201" s="160" t="s">
        <v>34</v>
      </c>
      <c r="R201" s="351">
        <v>2</v>
      </c>
      <c r="S201" s="351">
        <v>2</v>
      </c>
      <c r="T201" s="302">
        <f t="shared" si="8"/>
        <v>1</v>
      </c>
      <c r="U201" s="302">
        <f t="shared" si="9"/>
        <v>1</v>
      </c>
      <c r="V201" s="303" t="str">
        <f t="shared" si="7"/>
        <v>SATISFACTORIO</v>
      </c>
      <c r="W201" s="372" t="s">
        <v>860</v>
      </c>
      <c r="X201" s="304" t="s">
        <v>860</v>
      </c>
      <c r="Y201" s="265"/>
      <c r="Z201" s="233"/>
      <c r="AA201" s="234"/>
      <c r="AB201" s="234"/>
      <c r="AC201" s="235"/>
      <c r="AD201" s="236"/>
      <c r="AE201" s="236"/>
      <c r="AF201" s="233"/>
      <c r="AG201" s="233"/>
      <c r="AH201" s="234"/>
      <c r="AI201" s="234"/>
      <c r="AJ201" s="235"/>
      <c r="AK201" s="236"/>
      <c r="AL201" s="236"/>
      <c r="AM201" s="1"/>
      <c r="AN201" s="1"/>
      <c r="AO201" s="1"/>
      <c r="AP201" s="1"/>
      <c r="AQ201" s="1"/>
      <c r="AR201" s="1"/>
      <c r="AS201" s="334"/>
    </row>
    <row r="202" spans="1:45" s="76" customFormat="1" ht="395.25" customHeight="1" thickBot="1" thickTop="1">
      <c r="A202" s="422"/>
      <c r="B202" s="75">
        <v>8</v>
      </c>
      <c r="C202" s="160" t="s">
        <v>39</v>
      </c>
      <c r="D202" s="69" t="s">
        <v>354</v>
      </c>
      <c r="E202" s="69" t="s">
        <v>355</v>
      </c>
      <c r="F202" s="69" t="s">
        <v>274</v>
      </c>
      <c r="G202" s="133" t="s">
        <v>637</v>
      </c>
      <c r="H202" s="132" t="s">
        <v>240</v>
      </c>
      <c r="I202" s="88" t="s">
        <v>605</v>
      </c>
      <c r="J202" s="69" t="s">
        <v>60</v>
      </c>
      <c r="K202" s="69" t="s">
        <v>275</v>
      </c>
      <c r="L202" s="68"/>
      <c r="M202" s="68">
        <v>1</v>
      </c>
      <c r="N202" s="160" t="s">
        <v>31</v>
      </c>
      <c r="O202" s="160" t="s">
        <v>32</v>
      </c>
      <c r="P202" s="160" t="s">
        <v>33</v>
      </c>
      <c r="Q202" s="160" t="s">
        <v>34</v>
      </c>
      <c r="R202" s="351">
        <v>1</v>
      </c>
      <c r="S202" s="351">
        <v>2</v>
      </c>
      <c r="T202" s="411">
        <v>0.5</v>
      </c>
      <c r="U202" s="411">
        <v>0.5</v>
      </c>
      <c r="V202" s="303" t="str">
        <f t="shared" si="7"/>
        <v>MINIMO</v>
      </c>
      <c r="W202" s="372" t="s">
        <v>861</v>
      </c>
      <c r="X202" s="372" t="s">
        <v>1001</v>
      </c>
      <c r="Y202" s="265"/>
      <c r="Z202" s="233"/>
      <c r="AA202" s="234"/>
      <c r="AB202" s="234"/>
      <c r="AC202" s="235"/>
      <c r="AD202" s="236"/>
      <c r="AE202" s="236"/>
      <c r="AF202" s="233"/>
      <c r="AG202" s="233"/>
      <c r="AH202" s="234"/>
      <c r="AI202" s="234"/>
      <c r="AJ202" s="235"/>
      <c r="AK202" s="236"/>
      <c r="AL202" s="236"/>
      <c r="AM202" s="1"/>
      <c r="AN202" s="1"/>
      <c r="AO202" s="1"/>
      <c r="AP202" s="1"/>
      <c r="AQ202" s="1"/>
      <c r="AR202" s="1"/>
      <c r="AS202" s="334"/>
    </row>
    <row r="203" spans="1:45" s="76" customFormat="1" ht="395.25" customHeight="1" thickBot="1" thickTop="1">
      <c r="A203" s="422"/>
      <c r="B203" s="75">
        <v>9</v>
      </c>
      <c r="C203" s="427" t="s">
        <v>26</v>
      </c>
      <c r="D203" s="427" t="s">
        <v>354</v>
      </c>
      <c r="E203" s="160" t="s">
        <v>355</v>
      </c>
      <c r="F203" s="67" t="s">
        <v>423</v>
      </c>
      <c r="G203" s="131" t="s">
        <v>638</v>
      </c>
      <c r="H203" s="132" t="s">
        <v>534</v>
      </c>
      <c r="I203" s="88" t="s">
        <v>276</v>
      </c>
      <c r="J203" s="67" t="s">
        <v>29</v>
      </c>
      <c r="K203" s="67" t="s">
        <v>30</v>
      </c>
      <c r="L203" s="68"/>
      <c r="M203" s="68">
        <v>1</v>
      </c>
      <c r="N203" s="160" t="s">
        <v>31</v>
      </c>
      <c r="O203" s="160" t="s">
        <v>32</v>
      </c>
      <c r="P203" s="160" t="s">
        <v>33</v>
      </c>
      <c r="Q203" s="160" t="s">
        <v>34</v>
      </c>
      <c r="R203" s="351">
        <v>10</v>
      </c>
      <c r="S203" s="351">
        <v>24</v>
      </c>
      <c r="T203" s="302">
        <f t="shared" si="8"/>
        <v>0.4166666666666667</v>
      </c>
      <c r="U203" s="302">
        <f t="shared" si="9"/>
        <v>0.4166666666666667</v>
      </c>
      <c r="V203" s="395" t="str">
        <f t="shared" si="7"/>
        <v>INSATISFACTORIO</v>
      </c>
      <c r="W203" s="373" t="s">
        <v>862</v>
      </c>
      <c r="X203" s="304" t="s">
        <v>952</v>
      </c>
      <c r="Y203" s="265"/>
      <c r="Z203" s="233"/>
      <c r="AA203" s="234"/>
      <c r="AB203" s="234"/>
      <c r="AC203" s="235"/>
      <c r="AD203" s="236"/>
      <c r="AE203" s="236"/>
      <c r="AF203" s="233"/>
      <c r="AG203" s="233"/>
      <c r="AH203" s="234"/>
      <c r="AI203" s="234"/>
      <c r="AJ203" s="235"/>
      <c r="AK203" s="236"/>
      <c r="AL203" s="236"/>
      <c r="AM203" s="1"/>
      <c r="AN203" s="1"/>
      <c r="AO203" s="1"/>
      <c r="AP203" s="1"/>
      <c r="AQ203" s="1"/>
      <c r="AR203" s="1"/>
      <c r="AS203" s="334"/>
    </row>
    <row r="204" spans="1:45" s="76" customFormat="1" ht="395.25" customHeight="1" thickBot="1" thickTop="1">
      <c r="A204" s="422"/>
      <c r="B204" s="75"/>
      <c r="C204" s="427"/>
      <c r="D204" s="427"/>
      <c r="E204" s="160" t="s">
        <v>453</v>
      </c>
      <c r="F204" s="67" t="s">
        <v>481</v>
      </c>
      <c r="G204" s="131" t="s">
        <v>639</v>
      </c>
      <c r="H204" s="132" t="s">
        <v>536</v>
      </c>
      <c r="I204" s="88" t="s">
        <v>232</v>
      </c>
      <c r="J204" s="67" t="s">
        <v>435</v>
      </c>
      <c r="K204" s="67" t="s">
        <v>131</v>
      </c>
      <c r="L204" s="68"/>
      <c r="M204" s="68">
        <v>1</v>
      </c>
      <c r="N204" s="160" t="s">
        <v>31</v>
      </c>
      <c r="O204" s="160" t="s">
        <v>32</v>
      </c>
      <c r="P204" s="160" t="s">
        <v>33</v>
      </c>
      <c r="Q204" s="160" t="s">
        <v>34</v>
      </c>
      <c r="R204" s="351" t="s">
        <v>886</v>
      </c>
      <c r="S204" s="351" t="s">
        <v>886</v>
      </c>
      <c r="T204" s="351" t="s">
        <v>886</v>
      </c>
      <c r="U204" s="351" t="s">
        <v>886</v>
      </c>
      <c r="V204" s="351" t="s">
        <v>886</v>
      </c>
      <c r="W204" s="373" t="s">
        <v>863</v>
      </c>
      <c r="X204" s="373" t="s">
        <v>1000</v>
      </c>
      <c r="Y204" s="247"/>
      <c r="Z204" s="237"/>
      <c r="AA204" s="238"/>
      <c r="AB204" s="238"/>
      <c r="AC204" s="239"/>
      <c r="AD204" s="240"/>
      <c r="AE204" s="240"/>
      <c r="AF204" s="237"/>
      <c r="AG204" s="237"/>
      <c r="AH204" s="238"/>
      <c r="AI204" s="238"/>
      <c r="AJ204" s="239"/>
      <c r="AK204" s="240"/>
      <c r="AL204" s="240"/>
      <c r="AM204" s="1"/>
      <c r="AN204" s="1"/>
      <c r="AO204" s="1"/>
      <c r="AP204" s="1"/>
      <c r="AQ204" s="1"/>
      <c r="AR204" s="1"/>
      <c r="AS204" s="334"/>
    </row>
    <row r="205" spans="1:45" s="76" customFormat="1" ht="395.25" customHeight="1" thickBot="1" thickTop="1">
      <c r="A205" s="422"/>
      <c r="B205" s="66">
        <v>10</v>
      </c>
      <c r="C205" s="427" t="s">
        <v>64</v>
      </c>
      <c r="D205" s="160" t="s">
        <v>356</v>
      </c>
      <c r="E205" s="69" t="s">
        <v>362</v>
      </c>
      <c r="F205" s="67" t="s">
        <v>609</v>
      </c>
      <c r="G205" s="131" t="s">
        <v>640</v>
      </c>
      <c r="H205" s="132" t="s">
        <v>517</v>
      </c>
      <c r="I205" s="88" t="s">
        <v>610</v>
      </c>
      <c r="J205" s="160" t="s">
        <v>518</v>
      </c>
      <c r="K205" s="160" t="s">
        <v>519</v>
      </c>
      <c r="L205" s="68"/>
      <c r="M205" s="68">
        <v>1</v>
      </c>
      <c r="N205" s="160" t="s">
        <v>31</v>
      </c>
      <c r="O205" s="160" t="s">
        <v>32</v>
      </c>
      <c r="P205" s="160" t="s">
        <v>33</v>
      </c>
      <c r="Q205" s="160" t="s">
        <v>34</v>
      </c>
      <c r="R205" s="352">
        <v>823</v>
      </c>
      <c r="S205" s="352">
        <v>939</v>
      </c>
      <c r="T205" s="302">
        <f t="shared" si="8"/>
        <v>0.8764643237486688</v>
      </c>
      <c r="U205" s="302">
        <f t="shared" si="9"/>
        <v>0.8764643237486688</v>
      </c>
      <c r="V205" s="303" t="str">
        <f t="shared" si="7"/>
        <v>ACEPTABLE</v>
      </c>
      <c r="W205" s="392" t="s">
        <v>864</v>
      </c>
      <c r="X205" s="304" t="s">
        <v>980</v>
      </c>
      <c r="Y205" s="247"/>
      <c r="Z205" s="237"/>
      <c r="AA205" s="238"/>
      <c r="AB205" s="238"/>
      <c r="AC205" s="239"/>
      <c r="AD205" s="240"/>
      <c r="AE205" s="240"/>
      <c r="AF205" s="237"/>
      <c r="AG205" s="237"/>
      <c r="AH205" s="238"/>
      <c r="AI205" s="238"/>
      <c r="AJ205" s="239"/>
      <c r="AK205" s="240"/>
      <c r="AL205" s="240"/>
      <c r="AM205" s="1"/>
      <c r="AN205" s="1"/>
      <c r="AO205" s="1"/>
      <c r="AP205" s="1"/>
      <c r="AQ205" s="1"/>
      <c r="AR205" s="1"/>
      <c r="AS205" s="334"/>
    </row>
    <row r="206" spans="1:45" s="76" customFormat="1" ht="395.25" customHeight="1" thickBot="1" thickTop="1">
      <c r="A206" s="422"/>
      <c r="B206" s="75">
        <v>11</v>
      </c>
      <c r="C206" s="427"/>
      <c r="D206" s="160" t="s">
        <v>356</v>
      </c>
      <c r="E206" s="69" t="s">
        <v>362</v>
      </c>
      <c r="F206" s="67" t="s">
        <v>611</v>
      </c>
      <c r="G206" s="131" t="s">
        <v>641</v>
      </c>
      <c r="H206" s="132" t="s">
        <v>520</v>
      </c>
      <c r="I206" s="88" t="s">
        <v>610</v>
      </c>
      <c r="J206" s="160" t="s">
        <v>521</v>
      </c>
      <c r="K206" s="160" t="s">
        <v>522</v>
      </c>
      <c r="L206" s="68"/>
      <c r="M206" s="68">
        <v>1</v>
      </c>
      <c r="N206" s="160" t="s">
        <v>31</v>
      </c>
      <c r="O206" s="160" t="s">
        <v>32</v>
      </c>
      <c r="P206" s="160" t="s">
        <v>33</v>
      </c>
      <c r="Q206" s="160" t="s">
        <v>34</v>
      </c>
      <c r="R206" s="352">
        <v>869</v>
      </c>
      <c r="S206" s="352">
        <v>939</v>
      </c>
      <c r="T206" s="302">
        <f>+R206/S206</f>
        <v>0.9254526091586794</v>
      </c>
      <c r="U206" s="302">
        <f t="shared" si="9"/>
        <v>0.9254526091586794</v>
      </c>
      <c r="V206" s="303" t="str">
        <f t="shared" si="7"/>
        <v>ACEPTABLE</v>
      </c>
      <c r="W206" s="392" t="s">
        <v>865</v>
      </c>
      <c r="X206" s="304" t="s">
        <v>981</v>
      </c>
      <c r="Y206" s="247"/>
      <c r="Z206" s="237"/>
      <c r="AA206" s="238"/>
      <c r="AB206" s="238"/>
      <c r="AC206" s="239"/>
      <c r="AD206" s="240"/>
      <c r="AE206" s="240"/>
      <c r="AF206" s="237"/>
      <c r="AG206" s="237"/>
      <c r="AH206" s="238"/>
      <c r="AI206" s="238"/>
      <c r="AJ206" s="239"/>
      <c r="AK206" s="240"/>
      <c r="AL206" s="240"/>
      <c r="AM206" s="1"/>
      <c r="AN206" s="1"/>
      <c r="AO206" s="1"/>
      <c r="AP206" s="1"/>
      <c r="AQ206" s="1"/>
      <c r="AR206" s="1"/>
      <c r="AS206" s="334"/>
    </row>
    <row r="207" spans="1:45" s="76" customFormat="1" ht="395.25" customHeight="1" thickBot="1" thickTop="1">
      <c r="A207" s="422"/>
      <c r="B207" s="75">
        <v>12</v>
      </c>
      <c r="C207" s="427"/>
      <c r="D207" s="160" t="s">
        <v>356</v>
      </c>
      <c r="E207" s="69" t="s">
        <v>362</v>
      </c>
      <c r="F207" s="67" t="s">
        <v>612</v>
      </c>
      <c r="G207" s="131" t="s">
        <v>642</v>
      </c>
      <c r="H207" s="132" t="s">
        <v>613</v>
      </c>
      <c r="I207" s="88" t="s">
        <v>610</v>
      </c>
      <c r="J207" s="160" t="s">
        <v>614</v>
      </c>
      <c r="K207" s="160" t="s">
        <v>615</v>
      </c>
      <c r="L207" s="68"/>
      <c r="M207" s="68">
        <v>1</v>
      </c>
      <c r="N207" s="160" t="s">
        <v>31</v>
      </c>
      <c r="O207" s="160" t="s">
        <v>32</v>
      </c>
      <c r="P207" s="160" t="s">
        <v>33</v>
      </c>
      <c r="Q207" s="160" t="s">
        <v>34</v>
      </c>
      <c r="R207" s="352">
        <v>530</v>
      </c>
      <c r="S207" s="352">
        <v>939</v>
      </c>
      <c r="T207" s="302">
        <f t="shared" si="8"/>
        <v>0.564430244941427</v>
      </c>
      <c r="U207" s="302">
        <f t="shared" si="9"/>
        <v>0.564430244941427</v>
      </c>
      <c r="V207" s="303" t="str">
        <f t="shared" si="7"/>
        <v>MINIMO</v>
      </c>
      <c r="W207" s="392" t="s">
        <v>866</v>
      </c>
      <c r="X207" s="304" t="s">
        <v>982</v>
      </c>
      <c r="Y207" s="247"/>
      <c r="Z207" s="237"/>
      <c r="AA207" s="238"/>
      <c r="AB207" s="238"/>
      <c r="AC207" s="239"/>
      <c r="AD207" s="240"/>
      <c r="AE207" s="240"/>
      <c r="AF207" s="237"/>
      <c r="AG207" s="237"/>
      <c r="AH207" s="238"/>
      <c r="AI207" s="238"/>
      <c r="AJ207" s="239"/>
      <c r="AK207" s="240"/>
      <c r="AL207" s="240"/>
      <c r="AM207" s="1"/>
      <c r="AN207" s="1"/>
      <c r="AO207" s="1"/>
      <c r="AP207" s="1"/>
      <c r="AQ207" s="1"/>
      <c r="AR207" s="1"/>
      <c r="AS207" s="334"/>
    </row>
    <row r="208" spans="1:45" s="76" customFormat="1" ht="409.5" customHeight="1" thickBot="1" thickTop="1">
      <c r="A208" s="422"/>
      <c r="B208" s="66">
        <v>13</v>
      </c>
      <c r="C208" s="427" t="s">
        <v>64</v>
      </c>
      <c r="D208" s="160" t="s">
        <v>356</v>
      </c>
      <c r="E208" s="67" t="s">
        <v>362</v>
      </c>
      <c r="F208" s="67" t="s">
        <v>616</v>
      </c>
      <c r="G208" s="131" t="s">
        <v>643</v>
      </c>
      <c r="H208" s="132" t="s">
        <v>523</v>
      </c>
      <c r="I208" s="88" t="s">
        <v>617</v>
      </c>
      <c r="J208" s="160" t="s">
        <v>524</v>
      </c>
      <c r="K208" s="160" t="s">
        <v>525</v>
      </c>
      <c r="L208" s="68"/>
      <c r="M208" s="68">
        <v>1</v>
      </c>
      <c r="N208" s="160" t="s">
        <v>31</v>
      </c>
      <c r="O208" s="160" t="s">
        <v>32</v>
      </c>
      <c r="P208" s="160" t="s">
        <v>33</v>
      </c>
      <c r="Q208" s="160" t="s">
        <v>34</v>
      </c>
      <c r="R208" s="351">
        <v>1169</v>
      </c>
      <c r="S208" s="351">
        <v>1428</v>
      </c>
      <c r="T208" s="302">
        <f t="shared" si="8"/>
        <v>0.8186274509803921</v>
      </c>
      <c r="U208" s="302">
        <f t="shared" si="9"/>
        <v>0.8186274509803921</v>
      </c>
      <c r="V208" s="303" t="str">
        <f aca="true" t="shared" si="10" ref="V208:V221">IF(U208&gt;=95%,$Q$12,IF(U208&gt;=70%,$P$12,IF(U208&gt;=50%,$O$12,IF(U208&lt;50%,$N$12,"ojo"))))</f>
        <v>ACEPTABLE</v>
      </c>
      <c r="W208" s="374" t="s">
        <v>867</v>
      </c>
      <c r="X208" s="304" t="s">
        <v>974</v>
      </c>
      <c r="Y208" s="247"/>
      <c r="Z208" s="237"/>
      <c r="AA208" s="238"/>
      <c r="AB208" s="238"/>
      <c r="AC208" s="239"/>
      <c r="AD208" s="240"/>
      <c r="AE208" s="240"/>
      <c r="AF208" s="237"/>
      <c r="AG208" s="237"/>
      <c r="AH208" s="238"/>
      <c r="AI208" s="238"/>
      <c r="AJ208" s="239"/>
      <c r="AK208" s="240"/>
      <c r="AL208" s="240"/>
      <c r="AM208" s="1"/>
      <c r="AN208" s="1"/>
      <c r="AO208" s="1"/>
      <c r="AP208" s="1"/>
      <c r="AQ208" s="1"/>
      <c r="AR208" s="1"/>
      <c r="AS208" s="334"/>
    </row>
    <row r="209" spans="1:45" s="76" customFormat="1" ht="232.5" customHeight="1" thickBot="1" thickTop="1">
      <c r="A209" s="422"/>
      <c r="B209" s="75">
        <v>14</v>
      </c>
      <c r="C209" s="427"/>
      <c r="D209" s="160" t="s">
        <v>356</v>
      </c>
      <c r="E209" s="67" t="s">
        <v>362</v>
      </c>
      <c r="F209" s="67" t="s">
        <v>618</v>
      </c>
      <c r="G209" s="131" t="s">
        <v>644</v>
      </c>
      <c r="H209" s="132" t="s">
        <v>526</v>
      </c>
      <c r="I209" s="88" t="s">
        <v>617</v>
      </c>
      <c r="J209" s="160" t="s">
        <v>527</v>
      </c>
      <c r="K209" s="160" t="s">
        <v>528</v>
      </c>
      <c r="L209" s="68"/>
      <c r="M209" s="68">
        <v>1</v>
      </c>
      <c r="N209" s="160" t="s">
        <v>31</v>
      </c>
      <c r="O209" s="160" t="s">
        <v>32</v>
      </c>
      <c r="P209" s="160" t="s">
        <v>33</v>
      </c>
      <c r="Q209" s="160" t="s">
        <v>34</v>
      </c>
      <c r="R209" s="351" t="s">
        <v>114</v>
      </c>
      <c r="S209" s="351" t="s">
        <v>114</v>
      </c>
      <c r="T209" s="302" t="s">
        <v>114</v>
      </c>
      <c r="U209" s="302" t="s">
        <v>114</v>
      </c>
      <c r="V209" s="303" t="s">
        <v>114</v>
      </c>
      <c r="W209" s="374" t="s">
        <v>868</v>
      </c>
      <c r="X209" s="304" t="s">
        <v>975</v>
      </c>
      <c r="Y209" s="247"/>
      <c r="Z209" s="237"/>
      <c r="AA209" s="238"/>
      <c r="AB209" s="238"/>
      <c r="AC209" s="239"/>
      <c r="AD209" s="240"/>
      <c r="AE209" s="240"/>
      <c r="AF209" s="237"/>
      <c r="AG209" s="237"/>
      <c r="AH209" s="238"/>
      <c r="AI209" s="238"/>
      <c r="AJ209" s="239"/>
      <c r="AK209" s="240"/>
      <c r="AL209" s="240"/>
      <c r="AM209" s="1"/>
      <c r="AN209" s="1"/>
      <c r="AO209" s="1"/>
      <c r="AP209" s="1"/>
      <c r="AQ209" s="1"/>
      <c r="AR209" s="1"/>
      <c r="AS209" s="334"/>
    </row>
    <row r="210" spans="1:45" s="76" customFormat="1" ht="395.25" customHeight="1" thickBot="1" thickTop="1">
      <c r="A210" s="422"/>
      <c r="B210" s="75">
        <v>15</v>
      </c>
      <c r="C210" s="427"/>
      <c r="D210" s="160" t="s">
        <v>356</v>
      </c>
      <c r="E210" s="67" t="s">
        <v>362</v>
      </c>
      <c r="F210" s="67" t="s">
        <v>619</v>
      </c>
      <c r="G210" s="131" t="s">
        <v>645</v>
      </c>
      <c r="H210" s="132" t="s">
        <v>529</v>
      </c>
      <c r="I210" s="88" t="s">
        <v>617</v>
      </c>
      <c r="J210" s="160" t="s">
        <v>530</v>
      </c>
      <c r="K210" s="160" t="s">
        <v>620</v>
      </c>
      <c r="L210" s="68"/>
      <c r="M210" s="68">
        <v>1</v>
      </c>
      <c r="N210" s="160" t="s">
        <v>31</v>
      </c>
      <c r="O210" s="160" t="s">
        <v>32</v>
      </c>
      <c r="P210" s="160" t="s">
        <v>33</v>
      </c>
      <c r="Q210" s="160" t="s">
        <v>34</v>
      </c>
      <c r="R210" s="351">
        <v>2021994104.03</v>
      </c>
      <c r="S210" s="351">
        <v>15116018880.27</v>
      </c>
      <c r="T210" s="302">
        <f t="shared" si="8"/>
        <v>0.1337649893166767</v>
      </c>
      <c r="U210" s="302">
        <f t="shared" si="9"/>
        <v>0.1337649893166767</v>
      </c>
      <c r="V210" s="395" t="str">
        <f t="shared" si="10"/>
        <v>INSATISFACTORIO</v>
      </c>
      <c r="W210" s="374" t="s">
        <v>869</v>
      </c>
      <c r="X210" s="304" t="s">
        <v>973</v>
      </c>
      <c r="Y210" s="247"/>
      <c r="Z210" s="237"/>
      <c r="AA210" s="238"/>
      <c r="AB210" s="238"/>
      <c r="AC210" s="239"/>
      <c r="AD210" s="240"/>
      <c r="AE210" s="240"/>
      <c r="AF210" s="237"/>
      <c r="AG210" s="237"/>
      <c r="AH210" s="238"/>
      <c r="AI210" s="238"/>
      <c r="AJ210" s="239"/>
      <c r="AK210" s="240"/>
      <c r="AL210" s="240"/>
      <c r="AM210" s="1"/>
      <c r="AN210" s="1"/>
      <c r="AO210" s="1"/>
      <c r="AP210" s="1"/>
      <c r="AQ210" s="1"/>
      <c r="AR210" s="1"/>
      <c r="AS210" s="334"/>
    </row>
    <row r="211" spans="1:45" s="76" customFormat="1" ht="395.25" customHeight="1" thickBot="1" thickTop="1">
      <c r="A211" s="422"/>
      <c r="B211" s="66">
        <v>16</v>
      </c>
      <c r="C211" s="427"/>
      <c r="D211" s="160" t="s">
        <v>356</v>
      </c>
      <c r="E211" s="67" t="s">
        <v>362</v>
      </c>
      <c r="F211" s="67" t="s">
        <v>621</v>
      </c>
      <c r="G211" s="131" t="s">
        <v>646</v>
      </c>
      <c r="H211" s="132" t="s">
        <v>531</v>
      </c>
      <c r="I211" s="88" t="s">
        <v>617</v>
      </c>
      <c r="J211" s="160" t="s">
        <v>622</v>
      </c>
      <c r="K211" s="160" t="s">
        <v>532</v>
      </c>
      <c r="L211" s="68"/>
      <c r="M211" s="68">
        <v>1</v>
      </c>
      <c r="N211" s="160" t="s">
        <v>31</v>
      </c>
      <c r="O211" s="160" t="s">
        <v>32</v>
      </c>
      <c r="P211" s="160" t="s">
        <v>33</v>
      </c>
      <c r="Q211" s="160" t="s">
        <v>34</v>
      </c>
      <c r="R211" s="351">
        <v>8</v>
      </c>
      <c r="S211" s="351">
        <v>8</v>
      </c>
      <c r="T211" s="302">
        <f t="shared" si="8"/>
        <v>1</v>
      </c>
      <c r="U211" s="302">
        <f t="shared" si="9"/>
        <v>1</v>
      </c>
      <c r="V211" s="303" t="str">
        <f t="shared" si="10"/>
        <v>SATISFACTORIO</v>
      </c>
      <c r="W211" s="393" t="s">
        <v>870</v>
      </c>
      <c r="X211" s="304" t="s">
        <v>976</v>
      </c>
      <c r="Y211" s="247"/>
      <c r="Z211" s="237"/>
      <c r="AA211" s="238"/>
      <c r="AB211" s="238"/>
      <c r="AC211" s="239"/>
      <c r="AD211" s="240"/>
      <c r="AE211" s="240"/>
      <c r="AF211" s="237"/>
      <c r="AG211" s="237"/>
      <c r="AH211" s="238"/>
      <c r="AI211" s="238"/>
      <c r="AJ211" s="239"/>
      <c r="AK211" s="240"/>
      <c r="AL211" s="240"/>
      <c r="AM211" s="1"/>
      <c r="AN211" s="1"/>
      <c r="AO211" s="1"/>
      <c r="AP211" s="1"/>
      <c r="AQ211" s="1"/>
      <c r="AR211" s="1"/>
      <c r="AS211" s="334"/>
    </row>
    <row r="212" spans="1:45" s="76" customFormat="1" ht="395.25" customHeight="1" thickBot="1" thickTop="1">
      <c r="A212" s="508" t="s">
        <v>277</v>
      </c>
      <c r="B212" s="70">
        <v>1</v>
      </c>
      <c r="C212" s="70"/>
      <c r="D212" s="140"/>
      <c r="E212" s="140" t="s">
        <v>356</v>
      </c>
      <c r="F212" s="140" t="s">
        <v>361</v>
      </c>
      <c r="G212" s="150" t="s">
        <v>426</v>
      </c>
      <c r="H212" s="134" t="s">
        <v>693</v>
      </c>
      <c r="I212" s="89"/>
      <c r="J212" s="140" t="s">
        <v>280</v>
      </c>
      <c r="K212" s="140" t="s">
        <v>130</v>
      </c>
      <c r="L212" s="140" t="s">
        <v>131</v>
      </c>
      <c r="M212" s="251">
        <v>1</v>
      </c>
      <c r="N212" s="246" t="s">
        <v>31</v>
      </c>
      <c r="O212" s="246" t="s">
        <v>32</v>
      </c>
      <c r="P212" s="246" t="s">
        <v>33</v>
      </c>
      <c r="Q212" s="246" t="s">
        <v>34</v>
      </c>
      <c r="R212" s="318">
        <v>1</v>
      </c>
      <c r="S212" s="318">
        <v>1</v>
      </c>
      <c r="T212" s="249">
        <f t="shared" si="8"/>
        <v>1</v>
      </c>
      <c r="U212" s="249">
        <f t="shared" si="9"/>
        <v>1</v>
      </c>
      <c r="V212" s="250" t="str">
        <f t="shared" si="10"/>
        <v>SATISFACTORIO</v>
      </c>
      <c r="W212" s="394" t="s">
        <v>835</v>
      </c>
      <c r="X212" s="248" t="s">
        <v>966</v>
      </c>
      <c r="Y212" s="247"/>
      <c r="Z212" s="237"/>
      <c r="AA212" s="238"/>
      <c r="AB212" s="238"/>
      <c r="AC212" s="239"/>
      <c r="AD212" s="240"/>
      <c r="AE212" s="240"/>
      <c r="AF212" s="237"/>
      <c r="AG212" s="237"/>
      <c r="AH212" s="238"/>
      <c r="AI212" s="238"/>
      <c r="AJ212" s="239"/>
      <c r="AK212" s="240"/>
      <c r="AL212" s="240"/>
      <c r="AM212" s="1"/>
      <c r="AN212" s="1"/>
      <c r="AO212" s="1"/>
      <c r="AP212" s="1"/>
      <c r="AQ212" s="1"/>
      <c r="AR212" s="1"/>
      <c r="AS212" s="334"/>
    </row>
    <row r="213" spans="1:45" s="76" customFormat="1" ht="395.25" customHeight="1" thickTop="1">
      <c r="A213" s="508"/>
      <c r="B213" s="72">
        <v>2</v>
      </c>
      <c r="C213" s="72"/>
      <c r="D213" s="439" t="s">
        <v>166</v>
      </c>
      <c r="E213" s="140" t="s">
        <v>404</v>
      </c>
      <c r="F213" s="73" t="s">
        <v>362</v>
      </c>
      <c r="G213" s="150" t="s">
        <v>278</v>
      </c>
      <c r="H213" s="134" t="s">
        <v>279</v>
      </c>
      <c r="I213" s="89"/>
      <c r="J213" s="140" t="s">
        <v>280</v>
      </c>
      <c r="K213" s="140" t="s">
        <v>281</v>
      </c>
      <c r="L213" s="140" t="s">
        <v>61</v>
      </c>
      <c r="M213" s="251">
        <v>1</v>
      </c>
      <c r="N213" s="251">
        <v>1</v>
      </c>
      <c r="O213" s="252" t="s">
        <v>31</v>
      </c>
      <c r="P213" s="252" t="s">
        <v>32</v>
      </c>
      <c r="Q213" s="252" t="s">
        <v>33</v>
      </c>
      <c r="R213" s="318">
        <v>2</v>
      </c>
      <c r="S213" s="318">
        <v>2</v>
      </c>
      <c r="T213" s="249">
        <f t="shared" si="8"/>
        <v>1</v>
      </c>
      <c r="U213" s="249">
        <f t="shared" si="9"/>
        <v>1</v>
      </c>
      <c r="V213" s="250" t="str">
        <f t="shared" si="10"/>
        <v>SATISFACTORIO</v>
      </c>
      <c r="W213" s="394" t="s">
        <v>871</v>
      </c>
      <c r="X213" s="402" t="s">
        <v>967</v>
      </c>
      <c r="AS213" s="334"/>
    </row>
    <row r="214" spans="1:45" s="76" customFormat="1" ht="395.25" customHeight="1">
      <c r="A214" s="508"/>
      <c r="B214" s="72">
        <v>3</v>
      </c>
      <c r="C214" s="72"/>
      <c r="D214" s="439"/>
      <c r="E214" s="140" t="s">
        <v>404</v>
      </c>
      <c r="F214" s="73" t="s">
        <v>362</v>
      </c>
      <c r="G214" s="150" t="s">
        <v>414</v>
      </c>
      <c r="H214" s="134" t="s">
        <v>680</v>
      </c>
      <c r="I214" s="89"/>
      <c r="J214" s="140" t="s">
        <v>282</v>
      </c>
      <c r="K214" s="140" t="s">
        <v>283</v>
      </c>
      <c r="L214" s="140" t="s">
        <v>284</v>
      </c>
      <c r="M214" s="251">
        <v>1</v>
      </c>
      <c r="N214" s="251">
        <v>1</v>
      </c>
      <c r="O214" s="252" t="s">
        <v>31</v>
      </c>
      <c r="P214" s="252" t="s">
        <v>32</v>
      </c>
      <c r="Q214" s="252" t="s">
        <v>33</v>
      </c>
      <c r="R214" s="318">
        <v>1</v>
      </c>
      <c r="S214" s="318">
        <v>1</v>
      </c>
      <c r="T214" s="249">
        <f t="shared" si="8"/>
        <v>1</v>
      </c>
      <c r="U214" s="249">
        <f t="shared" si="9"/>
        <v>1</v>
      </c>
      <c r="V214" s="250" t="str">
        <f t="shared" si="10"/>
        <v>SATISFACTORIO</v>
      </c>
      <c r="W214" s="394" t="s">
        <v>872</v>
      </c>
      <c r="X214" s="402" t="s">
        <v>968</v>
      </c>
      <c r="AS214" s="334"/>
    </row>
    <row r="215" spans="1:45" s="76" customFormat="1" ht="395.25" customHeight="1">
      <c r="A215" s="508"/>
      <c r="B215" s="70">
        <v>4</v>
      </c>
      <c r="C215" s="70"/>
      <c r="D215" s="439"/>
      <c r="E215" s="140" t="s">
        <v>404</v>
      </c>
      <c r="F215" s="73" t="s">
        <v>362</v>
      </c>
      <c r="G215" s="150" t="s">
        <v>285</v>
      </c>
      <c r="H215" s="134" t="s">
        <v>623</v>
      </c>
      <c r="I215" s="89" t="s">
        <v>624</v>
      </c>
      <c r="J215" s="140" t="s">
        <v>625</v>
      </c>
      <c r="K215" s="140" t="s">
        <v>286</v>
      </c>
      <c r="L215" s="140" t="s">
        <v>287</v>
      </c>
      <c r="M215" s="251">
        <v>1</v>
      </c>
      <c r="N215" s="251">
        <v>1</v>
      </c>
      <c r="O215" s="252" t="s">
        <v>31</v>
      </c>
      <c r="P215" s="252" t="s">
        <v>32</v>
      </c>
      <c r="Q215" s="252" t="s">
        <v>33</v>
      </c>
      <c r="R215" s="318">
        <v>10</v>
      </c>
      <c r="S215" s="318">
        <v>10</v>
      </c>
      <c r="T215" s="249">
        <f t="shared" si="8"/>
        <v>1</v>
      </c>
      <c r="U215" s="249">
        <f t="shared" si="9"/>
        <v>1</v>
      </c>
      <c r="V215" s="250" t="str">
        <f t="shared" si="10"/>
        <v>SATISFACTORIO</v>
      </c>
      <c r="W215" s="394" t="s">
        <v>873</v>
      </c>
      <c r="X215" s="402" t="s">
        <v>970</v>
      </c>
      <c r="AS215" s="334"/>
    </row>
    <row r="216" spans="1:45" s="76" customFormat="1" ht="395.25" customHeight="1">
      <c r="A216" s="508"/>
      <c r="B216" s="72">
        <v>5</v>
      </c>
      <c r="C216" s="72"/>
      <c r="D216" s="439"/>
      <c r="E216" s="140" t="s">
        <v>404</v>
      </c>
      <c r="F216" s="73" t="s">
        <v>362</v>
      </c>
      <c r="G216" s="150" t="s">
        <v>288</v>
      </c>
      <c r="H216" s="134" t="s">
        <v>289</v>
      </c>
      <c r="I216" s="89" t="s">
        <v>290</v>
      </c>
      <c r="J216" s="140" t="s">
        <v>625</v>
      </c>
      <c r="K216" s="140" t="s">
        <v>291</v>
      </c>
      <c r="L216" s="140" t="s">
        <v>61</v>
      </c>
      <c r="M216" s="251">
        <v>1</v>
      </c>
      <c r="N216" s="251">
        <v>1</v>
      </c>
      <c r="O216" s="252" t="s">
        <v>31</v>
      </c>
      <c r="P216" s="252" t="s">
        <v>32</v>
      </c>
      <c r="Q216" s="252" t="s">
        <v>33</v>
      </c>
      <c r="R216" s="318">
        <v>10</v>
      </c>
      <c r="S216" s="318">
        <v>10</v>
      </c>
      <c r="T216" s="249">
        <f aca="true" t="shared" si="11" ref="T216:T221">+R216/S216</f>
        <v>1</v>
      </c>
      <c r="U216" s="249">
        <f aca="true" t="shared" si="12" ref="U216:U221">+T216/M216</f>
        <v>1</v>
      </c>
      <c r="V216" s="250" t="str">
        <f t="shared" si="10"/>
        <v>SATISFACTORIO</v>
      </c>
      <c r="W216" s="394" t="s">
        <v>874</v>
      </c>
      <c r="X216" s="402" t="s">
        <v>971</v>
      </c>
      <c r="AS216" s="334"/>
    </row>
    <row r="217" spans="1:45" s="76" customFormat="1" ht="395.25" customHeight="1">
      <c r="A217" s="508"/>
      <c r="B217" s="72">
        <v>6</v>
      </c>
      <c r="C217" s="72"/>
      <c r="D217" s="140"/>
      <c r="E217" s="140" t="s">
        <v>401</v>
      </c>
      <c r="F217" s="73" t="s">
        <v>366</v>
      </c>
      <c r="G217" s="150" t="s">
        <v>45</v>
      </c>
      <c r="H217" s="134" t="s">
        <v>46</v>
      </c>
      <c r="I217" s="90" t="s">
        <v>46</v>
      </c>
      <c r="J217" s="140" t="s">
        <v>625</v>
      </c>
      <c r="K217" s="73" t="s">
        <v>48</v>
      </c>
      <c r="L217" s="73" t="s">
        <v>88</v>
      </c>
      <c r="M217" s="253">
        <v>1</v>
      </c>
      <c r="N217" s="253">
        <v>1</v>
      </c>
      <c r="O217" s="252" t="s">
        <v>31</v>
      </c>
      <c r="P217" s="252" t="s">
        <v>32</v>
      </c>
      <c r="Q217" s="252" t="s">
        <v>33</v>
      </c>
      <c r="R217" s="318" t="s">
        <v>114</v>
      </c>
      <c r="S217" s="318" t="s">
        <v>114</v>
      </c>
      <c r="T217" s="318" t="s">
        <v>114</v>
      </c>
      <c r="U217" s="318" t="s">
        <v>114</v>
      </c>
      <c r="V217" s="318" t="s">
        <v>114</v>
      </c>
      <c r="W217" s="394" t="s">
        <v>765</v>
      </c>
      <c r="X217" s="402" t="s">
        <v>765</v>
      </c>
      <c r="AS217" s="334"/>
    </row>
    <row r="218" spans="1:45" s="76" customFormat="1" ht="395.25" customHeight="1">
      <c r="A218" s="508"/>
      <c r="B218" s="70">
        <v>7</v>
      </c>
      <c r="C218" s="70"/>
      <c r="D218" s="74" t="s">
        <v>124</v>
      </c>
      <c r="E218" s="140" t="s">
        <v>401</v>
      </c>
      <c r="F218" s="73" t="s">
        <v>366</v>
      </c>
      <c r="G218" s="150" t="s">
        <v>423</v>
      </c>
      <c r="H218" s="134" t="s">
        <v>533</v>
      </c>
      <c r="I218" s="89" t="s">
        <v>534</v>
      </c>
      <c r="J218" s="71" t="s">
        <v>28</v>
      </c>
      <c r="K218" s="71" t="s">
        <v>29</v>
      </c>
      <c r="L218" s="71" t="s">
        <v>30</v>
      </c>
      <c r="M218" s="253">
        <v>1</v>
      </c>
      <c r="N218" s="253">
        <v>1</v>
      </c>
      <c r="O218" s="252" t="s">
        <v>31</v>
      </c>
      <c r="P218" s="252" t="s">
        <v>32</v>
      </c>
      <c r="Q218" s="252" t="s">
        <v>33</v>
      </c>
      <c r="R218" s="318" t="s">
        <v>114</v>
      </c>
      <c r="S218" s="318" t="s">
        <v>114</v>
      </c>
      <c r="T218" s="318" t="s">
        <v>114</v>
      </c>
      <c r="U218" s="318" t="s">
        <v>114</v>
      </c>
      <c r="V218" s="318" t="s">
        <v>114</v>
      </c>
      <c r="W218" s="367" t="s">
        <v>838</v>
      </c>
      <c r="X218" s="402" t="s">
        <v>838</v>
      </c>
      <c r="AS218" s="334"/>
    </row>
    <row r="219" spans="1:45" s="76" customFormat="1" ht="395.25" customHeight="1">
      <c r="A219" s="508"/>
      <c r="B219" s="72">
        <v>8</v>
      </c>
      <c r="C219" s="72"/>
      <c r="D219" s="74"/>
      <c r="E219" s="140" t="s">
        <v>452</v>
      </c>
      <c r="F219" s="140" t="s">
        <v>453</v>
      </c>
      <c r="G219" s="150" t="s">
        <v>481</v>
      </c>
      <c r="H219" s="134" t="s">
        <v>535</v>
      </c>
      <c r="I219" s="89" t="s">
        <v>536</v>
      </c>
      <c r="J219" s="140" t="s">
        <v>232</v>
      </c>
      <c r="K219" s="71" t="s">
        <v>435</v>
      </c>
      <c r="L219" s="71" t="s">
        <v>131</v>
      </c>
      <c r="M219" s="253">
        <v>1</v>
      </c>
      <c r="N219" s="253">
        <v>1</v>
      </c>
      <c r="O219" s="252" t="s">
        <v>31</v>
      </c>
      <c r="P219" s="252" t="s">
        <v>32</v>
      </c>
      <c r="Q219" s="252" t="s">
        <v>33</v>
      </c>
      <c r="R219" s="318" t="s">
        <v>886</v>
      </c>
      <c r="S219" s="318" t="s">
        <v>886</v>
      </c>
      <c r="T219" s="318" t="s">
        <v>886</v>
      </c>
      <c r="U219" s="318" t="s">
        <v>886</v>
      </c>
      <c r="V219" s="318" t="s">
        <v>886</v>
      </c>
      <c r="W219" s="367" t="s">
        <v>839</v>
      </c>
      <c r="X219" s="367" t="s">
        <v>1000</v>
      </c>
      <c r="AS219" s="334"/>
    </row>
    <row r="220" spans="1:45" s="76" customFormat="1" ht="395.25" customHeight="1">
      <c r="A220" s="508"/>
      <c r="B220" s="72">
        <v>9</v>
      </c>
      <c r="C220" s="72"/>
      <c r="D220" s="140" t="s">
        <v>26</v>
      </c>
      <c r="E220" s="439" t="s">
        <v>402</v>
      </c>
      <c r="F220" s="73" t="s">
        <v>366</v>
      </c>
      <c r="G220" s="445" t="s">
        <v>49</v>
      </c>
      <c r="H220" s="134" t="s">
        <v>50</v>
      </c>
      <c r="I220" s="90" t="s">
        <v>51</v>
      </c>
      <c r="J220" s="140" t="s">
        <v>193</v>
      </c>
      <c r="K220" s="140" t="s">
        <v>52</v>
      </c>
      <c r="L220" s="140" t="s">
        <v>53</v>
      </c>
      <c r="M220" s="251">
        <v>1</v>
      </c>
      <c r="N220" s="253">
        <v>1</v>
      </c>
      <c r="O220" s="252" t="s">
        <v>31</v>
      </c>
      <c r="P220" s="252" t="s">
        <v>32</v>
      </c>
      <c r="Q220" s="252" t="s">
        <v>33</v>
      </c>
      <c r="R220" s="318">
        <v>1</v>
      </c>
      <c r="S220" s="318">
        <v>1</v>
      </c>
      <c r="T220" s="249">
        <f t="shared" si="11"/>
        <v>1</v>
      </c>
      <c r="U220" s="249">
        <f t="shared" si="12"/>
        <v>1</v>
      </c>
      <c r="V220" s="250" t="str">
        <f t="shared" si="10"/>
        <v>SATISFACTORIO</v>
      </c>
      <c r="W220" s="367" t="s">
        <v>875</v>
      </c>
      <c r="X220" s="402" t="s">
        <v>875</v>
      </c>
      <c r="AS220" s="334"/>
    </row>
    <row r="221" spans="1:45" s="76" customFormat="1" ht="395.25" customHeight="1">
      <c r="A221" s="508"/>
      <c r="B221" s="70">
        <v>10</v>
      </c>
      <c r="C221" s="70"/>
      <c r="D221" s="140"/>
      <c r="E221" s="439"/>
      <c r="F221" s="73" t="s">
        <v>366</v>
      </c>
      <c r="G221" s="445"/>
      <c r="H221" s="134" t="s">
        <v>54</v>
      </c>
      <c r="I221" s="89" t="s">
        <v>54</v>
      </c>
      <c r="J221" s="140" t="s">
        <v>193</v>
      </c>
      <c r="K221" s="140"/>
      <c r="L221" s="140" t="s">
        <v>55</v>
      </c>
      <c r="M221" s="251">
        <v>1</v>
      </c>
      <c r="N221" s="253">
        <v>1</v>
      </c>
      <c r="O221" s="252" t="s">
        <v>31</v>
      </c>
      <c r="P221" s="252" t="s">
        <v>32</v>
      </c>
      <c r="Q221" s="252" t="s">
        <v>33</v>
      </c>
      <c r="R221" s="318">
        <v>1</v>
      </c>
      <c r="S221" s="318">
        <v>1</v>
      </c>
      <c r="T221" s="249">
        <f t="shared" si="11"/>
        <v>1</v>
      </c>
      <c r="U221" s="249">
        <f t="shared" si="12"/>
        <v>1</v>
      </c>
      <c r="V221" s="250" t="str">
        <f t="shared" si="10"/>
        <v>SATISFACTORIO</v>
      </c>
      <c r="W221" s="367" t="s">
        <v>876</v>
      </c>
      <c r="X221" s="402" t="s">
        <v>969</v>
      </c>
      <c r="AS221" s="334"/>
    </row>
    <row r="222" spans="1:45" s="76" customFormat="1" ht="395.25" customHeight="1">
      <c r="A222" s="508"/>
      <c r="B222" s="72">
        <v>11</v>
      </c>
      <c r="C222" s="72"/>
      <c r="D222" s="140"/>
      <c r="E222" s="439"/>
      <c r="F222" s="73" t="s">
        <v>366</v>
      </c>
      <c r="G222" s="445"/>
      <c r="H222" s="134" t="s">
        <v>56</v>
      </c>
      <c r="I222" s="89" t="s">
        <v>56</v>
      </c>
      <c r="J222" s="140" t="s">
        <v>193</v>
      </c>
      <c r="K222" s="140"/>
      <c r="L222" s="140" t="s">
        <v>57</v>
      </c>
      <c r="M222" s="251">
        <v>1</v>
      </c>
      <c r="N222" s="253">
        <v>1</v>
      </c>
      <c r="O222" s="252" t="s">
        <v>31</v>
      </c>
      <c r="P222" s="252" t="s">
        <v>32</v>
      </c>
      <c r="Q222" s="252" t="s">
        <v>33</v>
      </c>
      <c r="R222" s="318" t="s">
        <v>114</v>
      </c>
      <c r="S222" s="318" t="s">
        <v>114</v>
      </c>
      <c r="T222" s="318" t="s">
        <v>114</v>
      </c>
      <c r="U222" s="318" t="s">
        <v>114</v>
      </c>
      <c r="V222" s="318" t="s">
        <v>114</v>
      </c>
      <c r="W222" s="367" t="s">
        <v>767</v>
      </c>
      <c r="X222" s="311" t="s">
        <v>767</v>
      </c>
      <c r="AS222" s="334"/>
    </row>
    <row r="223" spans="1:45" s="76" customFormat="1" ht="37.5">
      <c r="A223" s="13"/>
      <c r="B223" s="14"/>
      <c r="C223" s="14"/>
      <c r="D223" s="9"/>
      <c r="E223" s="9"/>
      <c r="F223" s="56"/>
      <c r="G223" s="135"/>
      <c r="H223" s="136"/>
      <c r="I223" s="91"/>
      <c r="J223" s="9"/>
      <c r="K223" s="9"/>
      <c r="L223" s="9"/>
      <c r="M223" s="15"/>
      <c r="N223" s="16"/>
      <c r="O223" s="17"/>
      <c r="P223" s="17"/>
      <c r="Q223" s="17"/>
      <c r="R223" s="56"/>
      <c r="S223" s="56"/>
      <c r="T223" s="56"/>
      <c r="U223" s="56"/>
      <c r="W223" s="345"/>
      <c r="AS223" s="334"/>
    </row>
    <row r="224" spans="1:45" s="76" customFormat="1" ht="37.5">
      <c r="A224" s="13"/>
      <c r="B224" s="14"/>
      <c r="C224" s="14"/>
      <c r="D224" s="9"/>
      <c r="E224" s="9"/>
      <c r="F224" s="56"/>
      <c r="G224" s="135"/>
      <c r="H224" s="136"/>
      <c r="I224" s="91"/>
      <c r="J224" s="9"/>
      <c r="K224" s="9"/>
      <c r="L224" s="9"/>
      <c r="M224" s="15"/>
      <c r="N224" s="16"/>
      <c r="O224" s="17"/>
      <c r="P224" s="17"/>
      <c r="Q224" s="17"/>
      <c r="R224" s="56"/>
      <c r="S224" s="56"/>
      <c r="T224" s="56"/>
      <c r="U224" s="56"/>
      <c r="W224" s="345"/>
      <c r="AS224" s="334"/>
    </row>
    <row r="225" spans="1:45" s="76" customFormat="1" ht="35.25">
      <c r="A225" s="512" t="s">
        <v>498</v>
      </c>
      <c r="B225" s="513"/>
      <c r="C225" s="513"/>
      <c r="D225" s="310">
        <v>43686</v>
      </c>
      <c r="E225" s="93"/>
      <c r="F225" s="93"/>
      <c r="G225" s="94"/>
      <c r="H225" s="95"/>
      <c r="I225" s="95"/>
      <c r="J225" s="93"/>
      <c r="K225" s="93"/>
      <c r="L225" s="93"/>
      <c r="M225" s="96"/>
      <c r="N225" s="97"/>
      <c r="O225" s="97"/>
      <c r="P225" s="18"/>
      <c r="Q225" s="18"/>
      <c r="R225" s="56"/>
      <c r="S225" s="56"/>
      <c r="T225" s="56"/>
      <c r="U225" s="56"/>
      <c r="W225" s="345"/>
      <c r="AS225" s="334"/>
    </row>
    <row r="226" spans="1:15" ht="35.25">
      <c r="A226" s="98" t="s">
        <v>648</v>
      </c>
      <c r="B226" s="99"/>
      <c r="C226" s="99"/>
      <c r="D226" s="99"/>
      <c r="E226" s="99"/>
      <c r="F226" s="99"/>
      <c r="G226" s="99"/>
      <c r="H226" s="99"/>
      <c r="I226" s="99"/>
      <c r="J226" s="99"/>
      <c r="K226" s="99"/>
      <c r="L226" s="99"/>
      <c r="M226" s="99"/>
      <c r="N226" s="99"/>
      <c r="O226" s="99"/>
    </row>
    <row r="227" spans="1:15" ht="35.25">
      <c r="A227" s="98" t="s">
        <v>649</v>
      </c>
      <c r="B227" s="99"/>
      <c r="C227" s="99"/>
      <c r="D227" s="99"/>
      <c r="E227" s="99"/>
      <c r="F227" s="99"/>
      <c r="G227" s="99"/>
      <c r="H227" s="99"/>
      <c r="I227" s="99"/>
      <c r="J227" s="99"/>
      <c r="K227" s="99"/>
      <c r="L227" s="99"/>
      <c r="M227" s="99"/>
      <c r="N227" s="99"/>
      <c r="O227" s="99"/>
    </row>
    <row r="228" spans="1:15" ht="35.25">
      <c r="A228" s="511" t="s">
        <v>1019</v>
      </c>
      <c r="B228" s="511"/>
      <c r="C228" s="511"/>
      <c r="D228" s="511"/>
      <c r="E228" s="511"/>
      <c r="F228" s="511"/>
      <c r="G228" s="511"/>
      <c r="H228" s="511"/>
      <c r="I228" s="511"/>
      <c r="J228" s="511"/>
      <c r="K228" s="511"/>
      <c r="L228" s="511"/>
      <c r="M228" s="511"/>
      <c r="N228" s="511"/>
      <c r="O228" s="511"/>
    </row>
    <row r="229" ht="395.25" customHeight="1"/>
    <row r="230" ht="395.25" customHeight="1"/>
    <row r="231" ht="395.25" customHeight="1"/>
    <row r="232" ht="395.25" customHeight="1"/>
    <row r="233" ht="395.25" customHeight="1"/>
    <row r="234" ht="395.25" customHeight="1"/>
    <row r="235" ht="395.25" customHeight="1"/>
    <row r="236" ht="395.25" customHeight="1"/>
    <row r="237" ht="395.25" customHeight="1"/>
    <row r="238" ht="395.25" customHeight="1"/>
    <row r="239" ht="395.25" customHeight="1"/>
    <row r="240" ht="395.25" customHeight="1"/>
    <row r="241" ht="395.25" customHeight="1"/>
    <row r="242" ht="395.25" customHeight="1"/>
    <row r="243" ht="395.25" customHeight="1"/>
    <row r="244" ht="395.25" customHeight="1"/>
    <row r="245" ht="395.25" customHeight="1"/>
    <row r="246" ht="395.25" customHeight="1"/>
    <row r="247" ht="395.25" customHeight="1"/>
    <row r="248" ht="395.25" customHeight="1"/>
    <row r="249" ht="395.25" customHeight="1"/>
    <row r="250" ht="395.25" customHeight="1"/>
    <row r="251" ht="395.25" customHeight="1"/>
    <row r="252" ht="395.25" customHeight="1"/>
    <row r="253" ht="395.25" customHeight="1"/>
    <row r="254" ht="395.25" customHeight="1"/>
    <row r="255" ht="395.25" customHeight="1"/>
    <row r="256" ht="395.25" customHeight="1"/>
    <row r="257" ht="395.25" customHeight="1"/>
    <row r="258" ht="395.25" customHeight="1"/>
    <row r="259" ht="395.25" customHeight="1"/>
    <row r="260" ht="395.25" customHeight="1"/>
    <row r="261" ht="395.25" customHeight="1"/>
    <row r="262" ht="395.25" customHeight="1"/>
    <row r="263" ht="395.25" customHeight="1"/>
    <row r="264" ht="395.25" customHeight="1"/>
    <row r="265" ht="395.25" customHeight="1"/>
    <row r="266" ht="395.25" customHeight="1"/>
    <row r="267" ht="395.25" customHeight="1"/>
    <row r="268" ht="395.25" customHeight="1"/>
    <row r="269" ht="395.25" customHeight="1"/>
    <row r="270" ht="395.25" customHeight="1"/>
    <row r="271" ht="395.25" customHeight="1"/>
    <row r="272" ht="395.25" customHeight="1"/>
    <row r="273" ht="395.25" customHeight="1"/>
    <row r="274" ht="395.25" customHeight="1"/>
    <row r="275" ht="395.25" customHeight="1"/>
    <row r="276" ht="395.25" customHeight="1"/>
    <row r="277" ht="210.75" customHeight="1"/>
    <row r="278" ht="210.75" customHeight="1"/>
    <row r="279" ht="210.75" customHeight="1"/>
    <row r="280" ht="210.75" customHeight="1"/>
    <row r="281" ht="210.75" customHeight="1"/>
    <row r="282" ht="210.75" customHeight="1"/>
    <row r="283" ht="210.75" customHeight="1"/>
    <row r="284" ht="210.75" customHeight="1"/>
    <row r="285" ht="210.75" customHeight="1"/>
    <row r="286" ht="210.75" customHeight="1"/>
    <row r="287" ht="210.75" customHeight="1"/>
    <row r="288" ht="210.75" customHeight="1"/>
    <row r="289" ht="210.75" customHeight="1"/>
    <row r="290" ht="210.75" customHeight="1"/>
    <row r="291" ht="210.75" customHeight="1"/>
    <row r="292" ht="210.75" customHeight="1"/>
    <row r="293" ht="210.75" customHeight="1"/>
  </sheetData>
  <sheetProtection/>
  <mergeCells count="317">
    <mergeCell ref="O109:O112"/>
    <mergeCell ref="M107:M108"/>
    <mergeCell ref="M109:M112"/>
    <mergeCell ref="R107:R108"/>
    <mergeCell ref="S107:S108"/>
    <mergeCell ref="P109:P112"/>
    <mergeCell ref="Q109:Q112"/>
    <mergeCell ref="W113:W114"/>
    <mergeCell ref="M113:M114"/>
    <mergeCell ref="N113:N114"/>
    <mergeCell ref="O113:O114"/>
    <mergeCell ref="P113:P114"/>
    <mergeCell ref="N107:N108"/>
    <mergeCell ref="S113:S114"/>
    <mergeCell ref="U109:U112"/>
    <mergeCell ref="U107:U108"/>
    <mergeCell ref="N109:N112"/>
    <mergeCell ref="Z109:Z112"/>
    <mergeCell ref="AA109:AA112"/>
    <mergeCell ref="R105:R106"/>
    <mergeCell ref="R109:R112"/>
    <mergeCell ref="Q113:Q114"/>
    <mergeCell ref="R113:R114"/>
    <mergeCell ref="X113:X114"/>
    <mergeCell ref="V113:V114"/>
    <mergeCell ref="W109:W112"/>
    <mergeCell ref="S109:S112"/>
    <mergeCell ref="S105:S106"/>
    <mergeCell ref="AA113:AA114"/>
    <mergeCell ref="T109:T112"/>
    <mergeCell ref="T107:T108"/>
    <mergeCell ref="AB113:AB114"/>
    <mergeCell ref="Y113:Y114"/>
    <mergeCell ref="T113:T114"/>
    <mergeCell ref="U113:U114"/>
    <mergeCell ref="Y109:Y112"/>
    <mergeCell ref="AB109:AB112"/>
    <mergeCell ref="Z113:Z114"/>
    <mergeCell ref="AI113:AI114"/>
    <mergeCell ref="AJ113:AJ114"/>
    <mergeCell ref="AC113:AC114"/>
    <mergeCell ref="AD113:AD114"/>
    <mergeCell ref="AE113:AE114"/>
    <mergeCell ref="AL113:AL114"/>
    <mergeCell ref="AF113:AF114"/>
    <mergeCell ref="AG113:AG114"/>
    <mergeCell ref="AH113:AH114"/>
    <mergeCell ref="AF109:AF112"/>
    <mergeCell ref="AK107:AK108"/>
    <mergeCell ref="AK109:AK112"/>
    <mergeCell ref="AL109:AL112"/>
    <mergeCell ref="AK113:AK114"/>
    <mergeCell ref="AJ109:AJ112"/>
    <mergeCell ref="S92:S97"/>
    <mergeCell ref="S101:S102"/>
    <mergeCell ref="AB107:AB108"/>
    <mergeCell ref="AC107:AC108"/>
    <mergeCell ref="T101:T102"/>
    <mergeCell ref="U101:U102"/>
    <mergeCell ref="Y91:Y96"/>
    <mergeCell ref="Z91:Z96"/>
    <mergeCell ref="T92:T97"/>
    <mergeCell ref="X105:X106"/>
    <mergeCell ref="AC109:AC112"/>
    <mergeCell ref="AD109:AD112"/>
    <mergeCell ref="AE109:AE112"/>
    <mergeCell ref="AG109:AG112"/>
    <mergeCell ref="AH109:AH112"/>
    <mergeCell ref="AL107:AL108"/>
    <mergeCell ref="AJ107:AJ108"/>
    <mergeCell ref="AG107:AG108"/>
    <mergeCell ref="AH107:AH108"/>
    <mergeCell ref="AI109:AI112"/>
    <mergeCell ref="X107:X108"/>
    <mergeCell ref="AD107:AD108"/>
    <mergeCell ref="AE107:AE108"/>
    <mergeCell ref="AF107:AF108"/>
    <mergeCell ref="AI107:AI108"/>
    <mergeCell ref="Y107:Y108"/>
    <mergeCell ref="Z107:Z108"/>
    <mergeCell ref="AA107:AA108"/>
    <mergeCell ref="R92:R97"/>
    <mergeCell ref="N92:N97"/>
    <mergeCell ref="O92:O97"/>
    <mergeCell ref="P92:P97"/>
    <mergeCell ref="Q92:Q97"/>
    <mergeCell ref="O101:O102"/>
    <mergeCell ref="P101:P102"/>
    <mergeCell ref="N101:N102"/>
    <mergeCell ref="X92:X97"/>
    <mergeCell ref="AE91:AE96"/>
    <mergeCell ref="AF91:AF96"/>
    <mergeCell ref="Q101:Q102"/>
    <mergeCell ref="P105:P106"/>
    <mergeCell ref="Q105:Q106"/>
    <mergeCell ref="U92:U97"/>
    <mergeCell ref="V92:V97"/>
    <mergeCell ref="T105:T106"/>
    <mergeCell ref="AC91:AC96"/>
    <mergeCell ref="Y100:Y101"/>
    <mergeCell ref="AD91:AD96"/>
    <mergeCell ref="O107:O108"/>
    <mergeCell ref="P107:P108"/>
    <mergeCell ref="Q107:Q108"/>
    <mergeCell ref="V107:V108"/>
    <mergeCell ref="U105:U106"/>
    <mergeCell ref="W107:W108"/>
    <mergeCell ref="V105:V106"/>
    <mergeCell ref="R101:R102"/>
    <mergeCell ref="AJ104:AJ105"/>
    <mergeCell ref="AG91:AG96"/>
    <mergeCell ref="AH104:AH105"/>
    <mergeCell ref="W92:W97"/>
    <mergeCell ref="W101:W102"/>
    <mergeCell ref="W105:W106"/>
    <mergeCell ref="AD100:AD101"/>
    <mergeCell ref="AE100:AE101"/>
    <mergeCell ref="AA91:AA96"/>
    <mergeCell ref="AB91:AB96"/>
    <mergeCell ref="AC104:AC105"/>
    <mergeCell ref="AD104:AD105"/>
    <mergeCell ref="AE104:AE105"/>
    <mergeCell ref="AG104:AG105"/>
    <mergeCell ref="AI104:AI105"/>
    <mergeCell ref="AF104:AF105"/>
    <mergeCell ref="AL100:AL101"/>
    <mergeCell ref="Y104:Y105"/>
    <mergeCell ref="Z104:Z105"/>
    <mergeCell ref="AH100:AH101"/>
    <mergeCell ref="AI100:AI101"/>
    <mergeCell ref="AK100:AK101"/>
    <mergeCell ref="AK104:AK105"/>
    <mergeCell ref="AL104:AL105"/>
    <mergeCell ref="AA104:AA105"/>
    <mergeCell ref="AB104:AB105"/>
    <mergeCell ref="V101:V102"/>
    <mergeCell ref="X101:X102"/>
    <mergeCell ref="AJ91:AJ96"/>
    <mergeCell ref="AJ100:AJ101"/>
    <mergeCell ref="Z100:Z101"/>
    <mergeCell ref="AA100:AA101"/>
    <mergeCell ref="AB100:AB101"/>
    <mergeCell ref="AC100:AC101"/>
    <mergeCell ref="AF100:AF101"/>
    <mergeCell ref="AG100:AG101"/>
    <mergeCell ref="A164:A179"/>
    <mergeCell ref="AK91:AK96"/>
    <mergeCell ref="AL91:AL96"/>
    <mergeCell ref="R10:X11"/>
    <mergeCell ref="Y10:AE11"/>
    <mergeCell ref="AF10:AL11"/>
    <mergeCell ref="V109:V112"/>
    <mergeCell ref="X109:X112"/>
    <mergeCell ref="AH91:AH96"/>
    <mergeCell ref="AI91:AI96"/>
    <mergeCell ref="A127:A145"/>
    <mergeCell ref="A228:O228"/>
    <mergeCell ref="F101:F102"/>
    <mergeCell ref="C101:C102"/>
    <mergeCell ref="D159:D163"/>
    <mergeCell ref="C110:C112"/>
    <mergeCell ref="A225:C225"/>
    <mergeCell ref="A146:A163"/>
    <mergeCell ref="D213:D216"/>
    <mergeCell ref="D130:D132"/>
    <mergeCell ref="A92:A126"/>
    <mergeCell ref="C92:C97"/>
    <mergeCell ref="D50:D51"/>
    <mergeCell ref="D52:D54"/>
    <mergeCell ref="A212:A222"/>
    <mergeCell ref="C197:C201"/>
    <mergeCell ref="D203:D204"/>
    <mergeCell ref="C203:C204"/>
    <mergeCell ref="D82:D87"/>
    <mergeCell ref="A68:A81"/>
    <mergeCell ref="D55:D59"/>
    <mergeCell ref="D68:D81"/>
    <mergeCell ref="B115:B117"/>
    <mergeCell ref="A82:A91"/>
    <mergeCell ref="C115:C117"/>
    <mergeCell ref="B92:B97"/>
    <mergeCell ref="C105:C106"/>
    <mergeCell ref="B113:B114"/>
    <mergeCell ref="B104:B106"/>
    <mergeCell ref="B98:B103"/>
    <mergeCell ref="D124:D126"/>
    <mergeCell ref="G113:G114"/>
    <mergeCell ref="K79:K81"/>
    <mergeCell ref="G52:G54"/>
    <mergeCell ref="D24:D28"/>
    <mergeCell ref="A24:A35"/>
    <mergeCell ref="A36:A54"/>
    <mergeCell ref="K52:K54"/>
    <mergeCell ref="F40:F43"/>
    <mergeCell ref="D36:D43"/>
    <mergeCell ref="H101:H102"/>
    <mergeCell ref="E105:E106"/>
    <mergeCell ref="E101:E102"/>
    <mergeCell ref="D143:D145"/>
    <mergeCell ref="H107:H108"/>
    <mergeCell ref="I107:I108"/>
    <mergeCell ref="H109:H112"/>
    <mergeCell ref="E113:E114"/>
    <mergeCell ref="F113:F114"/>
    <mergeCell ref="D139:D141"/>
    <mergeCell ref="K10:M11"/>
    <mergeCell ref="D44:D45"/>
    <mergeCell ref="D46:D47"/>
    <mergeCell ref="D48:D49"/>
    <mergeCell ref="E109:E112"/>
    <mergeCell ref="L92:L97"/>
    <mergeCell ref="M92:M97"/>
    <mergeCell ref="J107:J108"/>
    <mergeCell ref="K107:K108"/>
    <mergeCell ref="F92:F97"/>
    <mergeCell ref="A1:E3"/>
    <mergeCell ref="G1:Q1"/>
    <mergeCell ref="G2:Q2"/>
    <mergeCell ref="G3:Q3"/>
    <mergeCell ref="A4:E4"/>
    <mergeCell ref="G4:J4"/>
    <mergeCell ref="K4:L4"/>
    <mergeCell ref="M4:Q4"/>
    <mergeCell ref="A5:Q5"/>
    <mergeCell ref="A6:Q6"/>
    <mergeCell ref="A7:Q7"/>
    <mergeCell ref="A8:Q8"/>
    <mergeCell ref="A9:Q9"/>
    <mergeCell ref="A10:A12"/>
    <mergeCell ref="N10:Q11"/>
    <mergeCell ref="J10:J12"/>
    <mergeCell ref="C10:C12"/>
    <mergeCell ref="E10:E12"/>
    <mergeCell ref="G10:G12"/>
    <mergeCell ref="H10:I11"/>
    <mergeCell ref="B10:B12"/>
    <mergeCell ref="F10:F12"/>
    <mergeCell ref="H92:H97"/>
    <mergeCell ref="I92:I97"/>
    <mergeCell ref="D10:D12"/>
    <mergeCell ref="G89:G91"/>
    <mergeCell ref="G21:G23"/>
    <mergeCell ref="E40:E42"/>
    <mergeCell ref="N105:N106"/>
    <mergeCell ref="O105:O106"/>
    <mergeCell ref="J104:J106"/>
    <mergeCell ref="H105:H106"/>
    <mergeCell ref="I105:I106"/>
    <mergeCell ref="I101:I102"/>
    <mergeCell ref="J101:J102"/>
    <mergeCell ref="K101:K102"/>
    <mergeCell ref="L101:L102"/>
    <mergeCell ref="M101:M102"/>
    <mergeCell ref="K105:K106"/>
    <mergeCell ref="G104:G106"/>
    <mergeCell ref="L105:L106"/>
    <mergeCell ref="M105:M106"/>
    <mergeCell ref="G107:G108"/>
    <mergeCell ref="L107:L108"/>
    <mergeCell ref="K113:K114"/>
    <mergeCell ref="G115:G117"/>
    <mergeCell ref="K109:K112"/>
    <mergeCell ref="L109:L112"/>
    <mergeCell ref="J109:J112"/>
    <mergeCell ref="I109:I112"/>
    <mergeCell ref="L113:L114"/>
    <mergeCell ref="G109:G112"/>
    <mergeCell ref="K192:K194"/>
    <mergeCell ref="J113:J114"/>
    <mergeCell ref="G220:G222"/>
    <mergeCell ref="G177:G179"/>
    <mergeCell ref="G143:G145"/>
    <mergeCell ref="K143:K145"/>
    <mergeCell ref="I113:I114"/>
    <mergeCell ref="J115:J117"/>
    <mergeCell ref="K124:K126"/>
    <mergeCell ref="G161:G163"/>
    <mergeCell ref="E220:E222"/>
    <mergeCell ref="K21:K23"/>
    <mergeCell ref="D30:D35"/>
    <mergeCell ref="G33:G35"/>
    <mergeCell ref="K33:K35"/>
    <mergeCell ref="D189:D194"/>
    <mergeCell ref="G192:G194"/>
    <mergeCell ref="G92:G97"/>
    <mergeCell ref="J92:J97"/>
    <mergeCell ref="D146:D158"/>
    <mergeCell ref="C208:C211"/>
    <mergeCell ref="D176:D179"/>
    <mergeCell ref="D180:D187"/>
    <mergeCell ref="D164:D175"/>
    <mergeCell ref="A13:A23"/>
    <mergeCell ref="D13:D16"/>
    <mergeCell ref="D18:D23"/>
    <mergeCell ref="B109:B112"/>
    <mergeCell ref="D89:D91"/>
    <mergeCell ref="B107:B108"/>
    <mergeCell ref="C205:C207"/>
    <mergeCell ref="C113:C114"/>
    <mergeCell ref="C156:C157"/>
    <mergeCell ref="H113:H114"/>
    <mergeCell ref="G124:G126"/>
    <mergeCell ref="D92:D120"/>
    <mergeCell ref="G98:G103"/>
    <mergeCell ref="F105:F106"/>
    <mergeCell ref="F109:F112"/>
    <mergeCell ref="D122:D123"/>
    <mergeCell ref="K92:K97"/>
    <mergeCell ref="G79:G81"/>
    <mergeCell ref="A180:A194"/>
    <mergeCell ref="A195:A211"/>
    <mergeCell ref="A55:A67"/>
    <mergeCell ref="G65:G67"/>
    <mergeCell ref="K65:K67"/>
    <mergeCell ref="D61:D64"/>
    <mergeCell ref="D65:D67"/>
    <mergeCell ref="E92:E97"/>
  </mergeCells>
  <conditionalFormatting sqref="AC15:AC90 AC97:AC99 AC102:AC103 AC106 AC115:AC212">
    <cfRule type="cellIs" priority="94" dxfId="2" operator="equal" stopIfTrue="1">
      <formula>"MINIMO"</formula>
    </cfRule>
    <cfRule type="cellIs" priority="95" dxfId="1" operator="equal" stopIfTrue="1">
      <formula>"SATISFACTORIO"</formula>
    </cfRule>
    <cfRule type="cellIs" priority="96" dxfId="0" operator="equal" stopIfTrue="1">
      <formula>"ACEPTABLE"</formula>
    </cfRule>
  </conditionalFormatting>
  <conditionalFormatting sqref="AJ15:AJ90 AJ97:AJ99 AJ102:AJ103 AJ106 AJ115:AJ212">
    <cfRule type="cellIs" priority="91" dxfId="2" operator="equal" stopIfTrue="1">
      <formula>"MINIMO"</formula>
    </cfRule>
    <cfRule type="cellIs" priority="92" dxfId="1" operator="equal" stopIfTrue="1">
      <formula>"SATISFACTORIO"</formula>
    </cfRule>
    <cfRule type="cellIs" priority="93" dxfId="0" operator="equal" stopIfTrue="1">
      <formula>"ACEPTABLE"</formula>
    </cfRule>
  </conditionalFormatting>
  <conditionalFormatting sqref="V14">
    <cfRule type="cellIs" priority="88" dxfId="2" operator="equal" stopIfTrue="1">
      <formula>"MINIMO"</formula>
    </cfRule>
    <cfRule type="cellIs" priority="89" dxfId="1" operator="equal" stopIfTrue="1">
      <formula>"SATISFACTORIO"</formula>
    </cfRule>
    <cfRule type="cellIs" priority="90" dxfId="0" operator="equal" stopIfTrue="1">
      <formula>"ACEPTABLE"</formula>
    </cfRule>
  </conditionalFormatting>
  <conditionalFormatting sqref="AC13:AC14">
    <cfRule type="cellIs" priority="85" dxfId="2" operator="equal" stopIfTrue="1">
      <formula>"MINIMO"</formula>
    </cfRule>
    <cfRule type="cellIs" priority="86" dxfId="1" operator="equal" stopIfTrue="1">
      <formula>"SATISFACTORIO"</formula>
    </cfRule>
    <cfRule type="cellIs" priority="87" dxfId="0" operator="equal" stopIfTrue="1">
      <formula>"ACEPTABLE"</formula>
    </cfRule>
  </conditionalFormatting>
  <conditionalFormatting sqref="AJ13">
    <cfRule type="cellIs" priority="82" dxfId="2" operator="equal" stopIfTrue="1">
      <formula>"MINIMO"</formula>
    </cfRule>
    <cfRule type="cellIs" priority="83" dxfId="1" operator="equal" stopIfTrue="1">
      <formula>"SATISFACTORIO"</formula>
    </cfRule>
    <cfRule type="cellIs" priority="84" dxfId="0" operator="equal" stopIfTrue="1">
      <formula>"ACEPTABLE"</formula>
    </cfRule>
  </conditionalFormatting>
  <conditionalFormatting sqref="AJ14">
    <cfRule type="cellIs" priority="79" dxfId="2" operator="equal" stopIfTrue="1">
      <formula>"MINIMO"</formula>
    </cfRule>
    <cfRule type="cellIs" priority="80" dxfId="1" operator="equal" stopIfTrue="1">
      <formula>"SATISFACTORIO"</formula>
    </cfRule>
    <cfRule type="cellIs" priority="81" dxfId="0" operator="equal" stopIfTrue="1">
      <formula>"ACEPTABLE"</formula>
    </cfRule>
  </conditionalFormatting>
  <conditionalFormatting sqref="V15">
    <cfRule type="cellIs" priority="58" dxfId="2" operator="equal" stopIfTrue="1">
      <formula>"MINIMO"</formula>
    </cfRule>
    <cfRule type="cellIs" priority="59" dxfId="1" operator="equal" stopIfTrue="1">
      <formula>"SATISFACTORIO"</formula>
    </cfRule>
    <cfRule type="cellIs" priority="60" dxfId="0" operator="equal" stopIfTrue="1">
      <formula>"ACEPTABLE"</formula>
    </cfRule>
  </conditionalFormatting>
  <conditionalFormatting sqref="V16:V17 V20:V22">
    <cfRule type="cellIs" priority="52" dxfId="2" operator="equal" stopIfTrue="1">
      <formula>"MINIMO"</formula>
    </cfRule>
    <cfRule type="cellIs" priority="53" dxfId="1" operator="equal" stopIfTrue="1">
      <formula>"SATISFACTORIO"</formula>
    </cfRule>
    <cfRule type="cellIs" priority="54" dxfId="0" operator="equal" stopIfTrue="1">
      <formula>"ACEPTABLE"</formula>
    </cfRule>
  </conditionalFormatting>
  <conditionalFormatting sqref="V13">
    <cfRule type="cellIs" priority="55" dxfId="2" operator="equal" stopIfTrue="1">
      <formula>"MINIMO"</formula>
    </cfRule>
    <cfRule type="cellIs" priority="56" dxfId="1" operator="equal" stopIfTrue="1">
      <formula>"SATISFACTORIO"</formula>
    </cfRule>
    <cfRule type="cellIs" priority="57" dxfId="0" operator="equal" stopIfTrue="1">
      <formula>"ACEPTABLE"</formula>
    </cfRule>
  </conditionalFormatting>
  <conditionalFormatting sqref="V24:V26 V98:V101 V103:V104 V107 V109 V115:V118 V52:V53 V92 V55:V56 V220:V221 V28 V36:V48 V58:V60 V65:V66 V68:V71 V120 V203 V31 V159:V162 V176:V178 V180:V190 V142:V157 V124:V125 V33:V34 V73:V77 V122 V168:V174 V192:V201 V205:V216 V164:V166 V127:V138">
    <cfRule type="cellIs" priority="49" dxfId="2" operator="equal" stopIfTrue="1">
      <formula>"MINIMO"</formula>
    </cfRule>
    <cfRule type="cellIs" priority="50" dxfId="1" operator="equal" stopIfTrue="1">
      <formula>"SATISFACTORIO"</formula>
    </cfRule>
    <cfRule type="cellIs" priority="51" dxfId="0" operator="equal" stopIfTrue="1">
      <formula>"ACEPTABLE"</formula>
    </cfRule>
  </conditionalFormatting>
  <conditionalFormatting sqref="V50">
    <cfRule type="cellIs" priority="40" dxfId="2" operator="equal" stopIfTrue="1">
      <formula>"MINIMO"</formula>
    </cfRule>
    <cfRule type="cellIs" priority="41" dxfId="1" operator="equal" stopIfTrue="1">
      <formula>"SATISFACTORIO"</formula>
    </cfRule>
    <cfRule type="cellIs" priority="42" dxfId="0" operator="equal" stopIfTrue="1">
      <formula>"ACEPTABLE"</formula>
    </cfRule>
  </conditionalFormatting>
  <conditionalFormatting sqref="V113">
    <cfRule type="cellIs" priority="31" dxfId="2" operator="equal" stopIfTrue="1">
      <formula>"MINIMO"</formula>
    </cfRule>
    <cfRule type="cellIs" priority="32" dxfId="1" operator="equal" stopIfTrue="1">
      <formula>"SATISFACTORIO"</formula>
    </cfRule>
    <cfRule type="cellIs" priority="33" dxfId="0" operator="equal" stopIfTrue="1">
      <formula>"ACEPTABLE"</formula>
    </cfRule>
  </conditionalFormatting>
  <conditionalFormatting sqref="V123">
    <cfRule type="cellIs" priority="28" dxfId="2" operator="equal" stopIfTrue="1">
      <formula>"MINIMO"</formula>
    </cfRule>
    <cfRule type="cellIs" priority="29" dxfId="1" operator="equal" stopIfTrue="1">
      <formula>"SATISFACTORIO"</formula>
    </cfRule>
    <cfRule type="cellIs" priority="30" dxfId="0" operator="equal" stopIfTrue="1">
      <formula>"ACEPTABLE"</formula>
    </cfRule>
  </conditionalFormatting>
  <conditionalFormatting sqref="V51">
    <cfRule type="cellIs" priority="22" dxfId="2" operator="equal" stopIfTrue="1">
      <formula>"MINIMO"</formula>
    </cfRule>
    <cfRule type="cellIs" priority="23" dxfId="1" operator="equal" stopIfTrue="1">
      <formula>"SATISFACTORIO"</formula>
    </cfRule>
    <cfRule type="cellIs" priority="24" dxfId="0" operator="equal" stopIfTrue="1">
      <formula>"ACEPTABLE"</formula>
    </cfRule>
  </conditionalFormatting>
  <conditionalFormatting sqref="V72">
    <cfRule type="cellIs" priority="19" dxfId="2" operator="equal" stopIfTrue="1">
      <formula>"MINIMO"</formula>
    </cfRule>
    <cfRule type="cellIs" priority="20" dxfId="1" operator="equal" stopIfTrue="1">
      <formula>"SATISFACTORIO"</formula>
    </cfRule>
    <cfRule type="cellIs" priority="21" dxfId="0" operator="equal" stopIfTrue="1">
      <formula>"ACEPTABLE"</formula>
    </cfRule>
  </conditionalFormatting>
  <conditionalFormatting sqref="V202">
    <cfRule type="cellIs" priority="16" dxfId="2" operator="equal" stopIfTrue="1">
      <formula>"MINIMO"</formula>
    </cfRule>
    <cfRule type="cellIs" priority="17" dxfId="1" operator="equal" stopIfTrue="1">
      <formula>"SATISFACTORIO"</formula>
    </cfRule>
    <cfRule type="cellIs" priority="18" dxfId="0" operator="equal" stopIfTrue="1">
      <formula>"ACEPTABLE"</formula>
    </cfRule>
  </conditionalFormatting>
  <conditionalFormatting sqref="V18">
    <cfRule type="cellIs" priority="13" dxfId="2" operator="equal" stopIfTrue="1">
      <formula>"MINIMO"</formula>
    </cfRule>
    <cfRule type="cellIs" priority="14" dxfId="1" operator="equal" stopIfTrue="1">
      <formula>"SATISFACTORIO"</formula>
    </cfRule>
    <cfRule type="cellIs" priority="15" dxfId="0" operator="equal" stopIfTrue="1">
      <formula>"ACEPTABLE"</formula>
    </cfRule>
  </conditionalFormatting>
  <conditionalFormatting sqref="V175">
    <cfRule type="cellIs" priority="7" dxfId="2" operator="equal" stopIfTrue="1">
      <formula>"MINIMO"</formula>
    </cfRule>
    <cfRule type="cellIs" priority="8" dxfId="1" operator="equal" stopIfTrue="1">
      <formula>"SATISFACTORIO"</formula>
    </cfRule>
    <cfRule type="cellIs" priority="9" dxfId="0" operator="equal" stopIfTrue="1">
      <formula>"ACEPTABLE"</formula>
    </cfRule>
  </conditionalFormatting>
  <conditionalFormatting sqref="V82:V87">
    <cfRule type="cellIs" priority="4" dxfId="2" operator="equal" stopIfTrue="1">
      <formula>"MINIMO"</formula>
    </cfRule>
    <cfRule type="cellIs" priority="5" dxfId="1" operator="equal" stopIfTrue="1">
      <formula>"SATISFACTORIO"</formula>
    </cfRule>
    <cfRule type="cellIs" priority="6" dxfId="0" operator="equal" stopIfTrue="1">
      <formula>"ACEPTABLE"</formula>
    </cfRule>
  </conditionalFormatting>
  <conditionalFormatting sqref="V88">
    <cfRule type="cellIs" priority="1" dxfId="2" operator="equal" stopIfTrue="1">
      <formula>"MINIMO"</formula>
    </cfRule>
    <cfRule type="cellIs" priority="2" dxfId="1" operator="equal" stopIfTrue="1">
      <formula>"SATISFACTORIO"</formula>
    </cfRule>
    <cfRule type="cellIs" priority="3" dxfId="0" operator="equal" stopIfTrue="1">
      <formula>"ACEPTABLE"</formula>
    </cfRule>
  </conditionalFormatting>
  <hyperlinks>
    <hyperlink ref="X59" r:id="rId1" display="http://fondo/wwwroot/proveeedores_todos.asp"/>
  </hyperlinks>
  <printOptions/>
  <pageMargins left="0.7" right="0.7" top="0.75" bottom="0.75" header="0.3" footer="0.3"/>
  <pageSetup horizontalDpi="600" verticalDpi="600" orientation="portrait"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lilianag</cp:lastModifiedBy>
  <cp:lastPrinted>2013-06-20T19:50:15Z</cp:lastPrinted>
  <dcterms:created xsi:type="dcterms:W3CDTF">2012-12-20T12:49:35Z</dcterms:created>
  <dcterms:modified xsi:type="dcterms:W3CDTF">2019-09-26T21:18:05Z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